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505" tabRatio="265" activeTab="0"/>
  </bookViews>
  <sheets>
    <sheet name="Arkusz1" sheetId="1" r:id="rId1"/>
    <sheet name="Arkusz2" sheetId="2" r:id="rId2"/>
  </sheets>
  <definedNames>
    <definedName name="_xlnm._FilterDatabase" localSheetId="0" hidden="1">'Arkusz1'!$A$2:$H$55</definedName>
    <definedName name="_xlnm.Print_Area" localSheetId="0">'Arkusz1'!$A$1:$I$57</definedName>
  </definedNames>
  <calcPr fullCalcOnLoad="1"/>
</workbook>
</file>

<file path=xl/sharedStrings.xml><?xml version="1.0" encoding="utf-8"?>
<sst xmlns="http://schemas.openxmlformats.org/spreadsheetml/2006/main" count="263" uniqueCount="96">
  <si>
    <t>Nr fiszki</t>
  </si>
  <si>
    <t>Nazwa projektu</t>
  </si>
  <si>
    <t>Benef</t>
  </si>
  <si>
    <t>PI</t>
  </si>
  <si>
    <t>Kwota</t>
  </si>
  <si>
    <t>Lata</t>
  </si>
  <si>
    <t xml:space="preserve">Powiat </t>
  </si>
  <si>
    <t>4c</t>
  </si>
  <si>
    <t>17-18</t>
  </si>
  <si>
    <t xml:space="preserve"> Kamień </t>
  </si>
  <si>
    <t>6b</t>
  </si>
  <si>
    <t>Termomodernizacja budynków użyteczności publicznej na terenie Gminy Więcbork - budynek Miejsko - Gminnego Ośrodka Kultury w Więcborku</t>
  </si>
  <si>
    <t>Więcbork</t>
  </si>
  <si>
    <t>Uporządkowanie gospodarki wodno – ściekowej na terenie Gminy Więcbork (aglomeracja Więcbork)</t>
  </si>
  <si>
    <t>16-18</t>
  </si>
  <si>
    <t xml:space="preserve">Przebudowa i rozbudowa oczyszczalni ścieków w Wąwelnie </t>
  </si>
  <si>
    <t>Sośno</t>
  </si>
  <si>
    <t xml:space="preserve">Sępólno </t>
  </si>
  <si>
    <t>9b</t>
  </si>
  <si>
    <t xml:space="preserve">Doposażenie szkół kształcenia zawodowego na potrzeby pracowni kształcenia zawodowego </t>
  </si>
  <si>
    <t>17-19</t>
  </si>
  <si>
    <t>16-20</t>
  </si>
  <si>
    <t>Kamień</t>
  </si>
  <si>
    <t>18-19</t>
  </si>
  <si>
    <t>16-17</t>
  </si>
  <si>
    <t>Centrum Usług Społecznych</t>
  </si>
  <si>
    <t>Nasze przedszkola</t>
  </si>
  <si>
    <t>EFRR</t>
  </si>
  <si>
    <t>EFS</t>
  </si>
  <si>
    <t>Uporządkowanie gospodarki wodno – ściekowej na terenie Gminy Więcbork (aglomeracja Więcbork) - Runowo Krajeńskie</t>
  </si>
  <si>
    <t>Sępólno</t>
  </si>
  <si>
    <t xml:space="preserve">Rewitalizacja ORSG Powiatu Sępoleńskiego </t>
  </si>
  <si>
    <t>ORSG</t>
  </si>
  <si>
    <t>6c</t>
  </si>
  <si>
    <t>Przebudowa i wyposażenie Sali widowiskowo-kinowej w Centrum Kultury i Sztuki w Sępólnie Krajeńskim</t>
  </si>
  <si>
    <t>Dzienni Opiekunowie w Gminie Więcbork</t>
  </si>
  <si>
    <t xml:space="preserve">Rozwój dostępności dla usług opiekuńczych dla osób niesamodzielnych z terenu Gminy Więcbork </t>
  </si>
  <si>
    <t>19-20</t>
  </si>
  <si>
    <t xml:space="preserve">Żródło </t>
  </si>
  <si>
    <t>Kwota dofinansowania</t>
  </si>
  <si>
    <t xml:space="preserve">Centrum Aktywności Rodziny drogą do integracji </t>
  </si>
  <si>
    <t>Aktywni rodzice w Sępólnie Krajeńskim</t>
  </si>
  <si>
    <t>Termomodernizacja obiektów użyteczności publicznej powiatu sępoleńskiego - budynek Warsztatów Terapii Zajęciowej</t>
  </si>
  <si>
    <t>Termomodernizacja obiektów użyteczności publicznej powiatu sępoleńskiego</t>
  </si>
  <si>
    <t>Termomodernizacja budynków użyteczności publicznej na terenie Gminy Sępólno Krajeńskie</t>
  </si>
  <si>
    <t>Modernizacja energetyczna budynków użyteczności publicznej w gminie Kamień Krajeński</t>
  </si>
  <si>
    <t>Przebudowa (modernizacja) oczyszczalni ścieków w Kamieniu Krajeńskim</t>
  </si>
  <si>
    <t>Klub Integracji Społecznej  w Sępólnie Krajeńskim</t>
  </si>
  <si>
    <t>Mój start w życie zawodowe 2017-2018</t>
  </si>
  <si>
    <t>Aktywni społecznie 50+</t>
  </si>
  <si>
    <t>17-21</t>
  </si>
  <si>
    <t>9i</t>
  </si>
  <si>
    <t>9iv</t>
  </si>
  <si>
    <t xml:space="preserve">10iv </t>
  </si>
  <si>
    <t>10i</t>
  </si>
  <si>
    <t>8iv</t>
  </si>
  <si>
    <t>10a</t>
  </si>
  <si>
    <t>10iv</t>
  </si>
  <si>
    <t xml:space="preserve">10i </t>
  </si>
  <si>
    <t>Powiat/Zgromadzenie Sióstr</t>
  </si>
  <si>
    <t>18-20</t>
  </si>
  <si>
    <t>Centrum Aktywności Rodziny drogą do integracji -PAL II</t>
  </si>
  <si>
    <t>Przez WTZ do zatrudnienia II</t>
  </si>
  <si>
    <t>Nasze przedszkola II</t>
  </si>
  <si>
    <t>Kompetencje kluczem do przyszłości</t>
  </si>
  <si>
    <t>Razem łatwiej</t>
  </si>
  <si>
    <t>Termomodernizacja świetlicy wiejskiej w Witkowie</t>
  </si>
  <si>
    <t>Wspieranie rozwoju przedszkoli w Gminie Kamień Krajeński</t>
  </si>
  <si>
    <t>Poszukuję, rozwijam się z wykorzystaniem TIK</t>
  </si>
  <si>
    <t>Rozwijamy się ku przyszłości</t>
  </si>
  <si>
    <t xml:space="preserve">Program Aktywności Lokalnej na terenie Gminy Więcbork </t>
  </si>
  <si>
    <t>Podniesienie efektywności kształcenia poprzez realizację dodatkowych zajęć ukierunkowanych na rozwój kompetencji kluczowych. Wyposażenie klasopracowni w szkołach.</t>
  </si>
  <si>
    <t>Przyszłość w naszych rękach</t>
  </si>
  <si>
    <t>Powiat</t>
  </si>
  <si>
    <t>Program Aktywizacja i Integracja -Nowy Start w ramach realizacji PAL</t>
  </si>
  <si>
    <t xml:space="preserve">Wspieranie uczniów zagrożonych przedwczesnym wypadnięciem z systemu oświaty oraz o specjalnych potrzebach edukacyjnych </t>
  </si>
  <si>
    <t>Modernizacja rynku wraz z bocznymi uliczkami w Sępólnie Krajeńskim</t>
  </si>
  <si>
    <t>Przebudowa oraz zmiana sposobu użytkowania budynku niemieszkalnego, służącego jako magazyn na Centrum Aktywności  Lokalnej w Więcborku</t>
  </si>
  <si>
    <t>17-23</t>
  </si>
  <si>
    <t>zrealizowany</t>
  </si>
  <si>
    <t>do realizacji w 2019 r.</t>
  </si>
  <si>
    <t>złożony</t>
  </si>
  <si>
    <t>realizowany</t>
  </si>
  <si>
    <t>gotowy do złożenia w 2019 r.</t>
  </si>
  <si>
    <t>?</t>
  </si>
  <si>
    <t>Status projektu/wniosku</t>
  </si>
  <si>
    <t>podpisana umowa o dof.</t>
  </si>
  <si>
    <t>środki przyznane</t>
  </si>
  <si>
    <t>skierowany do etapu negocjacji</t>
  </si>
  <si>
    <t>Uporządkowanie gospodarki wodno – ściekowej na terenie Gminy Więcbork (aglomeracja Więcbork) - Budowa kanalizacji sanitarnej wraz z przyłączami na ul. Potulickich, Zamkowej, Biskupa Andrzeja Zebrzydowskiego w Więcborku.</t>
  </si>
  <si>
    <t>19-21</t>
  </si>
  <si>
    <t>nowy</t>
  </si>
  <si>
    <t>Termomodernizacja budynku DPS w Kamieniu Krajeńskim prowadzonego przez Zgromadzenie Sióstr św. Elżbiety</t>
  </si>
  <si>
    <t>Więcborski przedszkolak</t>
  </si>
  <si>
    <t>ZGK/Kamień</t>
  </si>
  <si>
    <t>Załącznik nr 1 do Uchwały 1/2019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</si>
</sst>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11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7.421875" style="2" customWidth="1"/>
    <col min="2" max="2" width="54.7109375" style="2" customWidth="1"/>
    <col min="3" max="3" width="10.421875" style="2" customWidth="1"/>
    <col min="4" max="4" width="5.00390625" style="2" bestFit="1" customWidth="1"/>
    <col min="5" max="5" width="16.7109375" style="2" customWidth="1"/>
    <col min="6" max="6" width="7.28125" style="2" customWidth="1"/>
    <col min="7" max="7" width="9.140625" style="2" customWidth="1"/>
    <col min="8" max="8" width="15.00390625" style="2" customWidth="1"/>
    <col min="9" max="9" width="17.7109375" style="2" customWidth="1"/>
    <col min="10" max="10" width="11.8515625" style="2" bestFit="1" customWidth="1"/>
    <col min="11" max="16384" width="9.140625" style="2" customWidth="1"/>
  </cols>
  <sheetData>
    <row r="1" s="33" customFormat="1" ht="15">
      <c r="A1" s="33" t="s">
        <v>95</v>
      </c>
    </row>
    <row r="2" spans="1:9" ht="42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38</v>
      </c>
      <c r="H2" s="22" t="s">
        <v>39</v>
      </c>
      <c r="I2" s="22" t="s">
        <v>85</v>
      </c>
    </row>
    <row r="3" spans="1:9" ht="38.25" customHeight="1">
      <c r="A3" s="23">
        <v>1</v>
      </c>
      <c r="B3" s="24" t="s">
        <v>42</v>
      </c>
      <c r="C3" s="24" t="s">
        <v>6</v>
      </c>
      <c r="D3" s="24" t="s">
        <v>7</v>
      </c>
      <c r="E3" s="25">
        <v>1015498.5</v>
      </c>
      <c r="F3" s="24" t="s">
        <v>8</v>
      </c>
      <c r="G3" s="24" t="s">
        <v>27</v>
      </c>
      <c r="H3" s="25">
        <v>810342.99</v>
      </c>
      <c r="I3" s="24" t="s">
        <v>79</v>
      </c>
    </row>
    <row r="4" spans="1:9" ht="38.25" customHeight="1">
      <c r="A4" s="23">
        <v>2</v>
      </c>
      <c r="B4" s="24" t="s">
        <v>43</v>
      </c>
      <c r="C4" s="24" t="s">
        <v>6</v>
      </c>
      <c r="D4" s="24" t="s">
        <v>7</v>
      </c>
      <c r="E4" s="25">
        <v>663543.63</v>
      </c>
      <c r="F4" s="24" t="s">
        <v>8</v>
      </c>
      <c r="G4" s="24" t="s">
        <v>27</v>
      </c>
      <c r="H4" s="25">
        <v>357231.99</v>
      </c>
      <c r="I4" s="24" t="s">
        <v>79</v>
      </c>
    </row>
    <row r="5" spans="1:9" ht="45">
      <c r="A5" s="23">
        <v>3</v>
      </c>
      <c r="B5" s="24" t="s">
        <v>11</v>
      </c>
      <c r="C5" s="24" t="s">
        <v>12</v>
      </c>
      <c r="D5" s="24" t="s">
        <v>7</v>
      </c>
      <c r="E5" s="25">
        <v>879605.92</v>
      </c>
      <c r="F5" s="24">
        <v>17</v>
      </c>
      <c r="G5" s="24" t="s">
        <v>27</v>
      </c>
      <c r="H5" s="25">
        <v>418891.39</v>
      </c>
      <c r="I5" s="24" t="s">
        <v>79</v>
      </c>
    </row>
    <row r="6" spans="1:9" ht="37.5" customHeight="1">
      <c r="A6" s="23">
        <v>4</v>
      </c>
      <c r="B6" s="26" t="s">
        <v>44</v>
      </c>
      <c r="C6" s="26" t="s">
        <v>17</v>
      </c>
      <c r="D6" s="27" t="s">
        <v>7</v>
      </c>
      <c r="E6" s="28">
        <v>2086264.63</v>
      </c>
      <c r="F6" s="26" t="s">
        <v>14</v>
      </c>
      <c r="G6" s="26" t="s">
        <v>27</v>
      </c>
      <c r="H6" s="28">
        <v>1257774.08</v>
      </c>
      <c r="I6" s="24" t="s">
        <v>79</v>
      </c>
    </row>
    <row r="7" spans="1:9" ht="30">
      <c r="A7" s="23">
        <v>5</v>
      </c>
      <c r="B7" s="24" t="s">
        <v>45</v>
      </c>
      <c r="C7" s="24" t="s">
        <v>94</v>
      </c>
      <c r="D7" s="29" t="s">
        <v>7</v>
      </c>
      <c r="E7" s="25">
        <v>943178.21</v>
      </c>
      <c r="F7" s="24" t="s">
        <v>24</v>
      </c>
      <c r="G7" s="24" t="s">
        <v>27</v>
      </c>
      <c r="H7" s="25">
        <v>616347.63</v>
      </c>
      <c r="I7" s="24" t="s">
        <v>79</v>
      </c>
    </row>
    <row r="8" spans="1:9" ht="30">
      <c r="A8" s="1">
        <v>6</v>
      </c>
      <c r="B8" s="5" t="s">
        <v>66</v>
      </c>
      <c r="C8" s="5" t="s">
        <v>22</v>
      </c>
      <c r="D8" s="16" t="s">
        <v>7</v>
      </c>
      <c r="E8" s="6">
        <v>200000</v>
      </c>
      <c r="F8" s="5" t="s">
        <v>60</v>
      </c>
      <c r="G8" s="5" t="s">
        <v>27</v>
      </c>
      <c r="H8" s="6">
        <v>102000</v>
      </c>
      <c r="I8" s="5" t="s">
        <v>80</v>
      </c>
    </row>
    <row r="9" spans="1:9" ht="45">
      <c r="A9" s="23">
        <v>7</v>
      </c>
      <c r="B9" s="24" t="s">
        <v>92</v>
      </c>
      <c r="C9" s="24" t="s">
        <v>59</v>
      </c>
      <c r="D9" s="29" t="s">
        <v>7</v>
      </c>
      <c r="E9" s="25">
        <v>1663762.21</v>
      </c>
      <c r="F9" s="24" t="s">
        <v>8</v>
      </c>
      <c r="G9" s="24" t="s">
        <v>27</v>
      </c>
      <c r="H9" s="25">
        <v>999921.08</v>
      </c>
      <c r="I9" s="24" t="s">
        <v>79</v>
      </c>
    </row>
    <row r="10" spans="1:9" ht="30">
      <c r="A10" s="1">
        <v>8</v>
      </c>
      <c r="B10" s="5" t="s">
        <v>46</v>
      </c>
      <c r="C10" s="5" t="s">
        <v>9</v>
      </c>
      <c r="D10" s="5" t="s">
        <v>10</v>
      </c>
      <c r="E10" s="6">
        <v>4920000</v>
      </c>
      <c r="F10" s="5" t="s">
        <v>14</v>
      </c>
      <c r="G10" s="5" t="s">
        <v>27</v>
      </c>
      <c r="H10" s="6">
        <v>1680000</v>
      </c>
      <c r="I10" s="5" t="s">
        <v>83</v>
      </c>
    </row>
    <row r="11" spans="1:9" ht="30">
      <c r="A11" s="23">
        <v>9</v>
      </c>
      <c r="B11" s="24" t="s">
        <v>13</v>
      </c>
      <c r="C11" s="24" t="s">
        <v>12</v>
      </c>
      <c r="D11" s="24" t="s">
        <v>10</v>
      </c>
      <c r="E11" s="25">
        <v>1461271.2</v>
      </c>
      <c r="F11" s="24" t="s">
        <v>23</v>
      </c>
      <c r="G11" s="24" t="s">
        <v>27</v>
      </c>
      <c r="H11" s="25">
        <v>1009821.56</v>
      </c>
      <c r="I11" s="24" t="s">
        <v>86</v>
      </c>
    </row>
    <row r="12" spans="1:9" ht="45">
      <c r="A12" s="23">
        <v>10</v>
      </c>
      <c r="B12" s="24" t="s">
        <v>29</v>
      </c>
      <c r="C12" s="24" t="s">
        <v>12</v>
      </c>
      <c r="D12" s="24" t="s">
        <v>10</v>
      </c>
      <c r="E12" s="25">
        <v>5080138.9</v>
      </c>
      <c r="F12" s="24" t="s">
        <v>23</v>
      </c>
      <c r="G12" s="24" t="s">
        <v>27</v>
      </c>
      <c r="H12" s="25">
        <v>3510665.08</v>
      </c>
      <c r="I12" s="24" t="s">
        <v>86</v>
      </c>
    </row>
    <row r="13" spans="1:9" ht="71.25" customHeight="1">
      <c r="A13" s="1">
        <v>11</v>
      </c>
      <c r="B13" s="5" t="s">
        <v>89</v>
      </c>
      <c r="C13" s="5" t="s">
        <v>12</v>
      </c>
      <c r="D13" s="5" t="s">
        <v>10</v>
      </c>
      <c r="E13" s="6">
        <v>800000</v>
      </c>
      <c r="F13" s="5" t="s">
        <v>90</v>
      </c>
      <c r="G13" s="5" t="s">
        <v>27</v>
      </c>
      <c r="H13" s="34">
        <v>427850.35</v>
      </c>
      <c r="I13" s="5" t="s">
        <v>91</v>
      </c>
    </row>
    <row r="14" spans="1:9" ht="15">
      <c r="A14" s="23">
        <v>12</v>
      </c>
      <c r="B14" s="24" t="s">
        <v>15</v>
      </c>
      <c r="C14" s="24" t="s">
        <v>16</v>
      </c>
      <c r="D14" s="24" t="s">
        <v>10</v>
      </c>
      <c r="E14" s="25">
        <v>3325216.89</v>
      </c>
      <c r="F14" s="24" t="s">
        <v>8</v>
      </c>
      <c r="G14" s="24" t="s">
        <v>27</v>
      </c>
      <c r="H14" s="25">
        <v>1835001.79</v>
      </c>
      <c r="I14" s="24" t="s">
        <v>87</v>
      </c>
    </row>
    <row r="15" spans="1:9" ht="30">
      <c r="A15" s="23">
        <v>13</v>
      </c>
      <c r="B15" s="30" t="s">
        <v>34</v>
      </c>
      <c r="C15" s="30" t="s">
        <v>17</v>
      </c>
      <c r="D15" s="30" t="s">
        <v>33</v>
      </c>
      <c r="E15" s="31">
        <v>3277609.64</v>
      </c>
      <c r="F15" s="30" t="s">
        <v>14</v>
      </c>
      <c r="G15" s="30" t="s">
        <v>27</v>
      </c>
      <c r="H15" s="25">
        <v>1850000</v>
      </c>
      <c r="I15" s="24" t="s">
        <v>79</v>
      </c>
    </row>
    <row r="16" spans="1:9" ht="15">
      <c r="A16" s="1">
        <v>14</v>
      </c>
      <c r="B16" s="5" t="s">
        <v>31</v>
      </c>
      <c r="C16" s="5" t="s">
        <v>32</v>
      </c>
      <c r="D16" s="5" t="s">
        <v>18</v>
      </c>
      <c r="E16" s="6">
        <v>960000</v>
      </c>
      <c r="F16" s="5" t="s">
        <v>21</v>
      </c>
      <c r="G16" s="5" t="s">
        <v>27</v>
      </c>
      <c r="H16" s="6">
        <v>813107.41</v>
      </c>
      <c r="I16" s="5"/>
    </row>
    <row r="17" spans="1:9" ht="30">
      <c r="A17" s="1">
        <v>15</v>
      </c>
      <c r="B17" s="5" t="s">
        <v>76</v>
      </c>
      <c r="C17" s="5" t="s">
        <v>30</v>
      </c>
      <c r="D17" s="5" t="s">
        <v>18</v>
      </c>
      <c r="E17" s="6">
        <v>3500000</v>
      </c>
      <c r="F17" s="5" t="s">
        <v>78</v>
      </c>
      <c r="G17" s="5" t="s">
        <v>27</v>
      </c>
      <c r="H17" s="6">
        <v>2451510.6</v>
      </c>
      <c r="I17" s="5" t="s">
        <v>81</v>
      </c>
    </row>
    <row r="18" spans="1:9" ht="45">
      <c r="A18" s="1">
        <v>16</v>
      </c>
      <c r="B18" s="5" t="s">
        <v>77</v>
      </c>
      <c r="C18" s="5" t="s">
        <v>12</v>
      </c>
      <c r="D18" s="5" t="s">
        <v>18</v>
      </c>
      <c r="E18" s="6">
        <v>2505443.28</v>
      </c>
      <c r="F18" s="5" t="s">
        <v>37</v>
      </c>
      <c r="G18" s="5" t="s">
        <v>27</v>
      </c>
      <c r="H18" s="6">
        <v>2129626.79</v>
      </c>
      <c r="I18" s="5" t="s">
        <v>83</v>
      </c>
    </row>
    <row r="19" spans="1:9" ht="30">
      <c r="A19" s="23">
        <v>17</v>
      </c>
      <c r="B19" s="24" t="s">
        <v>19</v>
      </c>
      <c r="C19" s="24" t="s">
        <v>6</v>
      </c>
      <c r="D19" s="29" t="s">
        <v>56</v>
      </c>
      <c r="E19" s="25">
        <v>998899.82</v>
      </c>
      <c r="F19" s="24" t="s">
        <v>8</v>
      </c>
      <c r="G19" s="24" t="s">
        <v>27</v>
      </c>
      <c r="H19" s="25">
        <v>849064.84</v>
      </c>
      <c r="I19" s="24" t="s">
        <v>79</v>
      </c>
    </row>
    <row r="20" spans="1:9" ht="30">
      <c r="A20" s="1">
        <v>18</v>
      </c>
      <c r="B20" s="7" t="s">
        <v>36</v>
      </c>
      <c r="C20" s="7" t="s">
        <v>12</v>
      </c>
      <c r="D20" s="7" t="s">
        <v>52</v>
      </c>
      <c r="E20" s="8">
        <v>291200</v>
      </c>
      <c r="F20" s="7" t="s">
        <v>37</v>
      </c>
      <c r="G20" s="7" t="s">
        <v>28</v>
      </c>
      <c r="H20" s="6">
        <v>247520</v>
      </c>
      <c r="I20" s="5" t="s">
        <v>83</v>
      </c>
    </row>
    <row r="21" spans="1:9" ht="39.75" customHeight="1">
      <c r="A21" s="1">
        <v>19</v>
      </c>
      <c r="B21" s="5" t="s">
        <v>25</v>
      </c>
      <c r="C21" s="5" t="s">
        <v>12</v>
      </c>
      <c r="D21" s="5" t="s">
        <v>52</v>
      </c>
      <c r="E21" s="6">
        <v>941176.48</v>
      </c>
      <c r="F21" s="5" t="s">
        <v>20</v>
      </c>
      <c r="G21" s="5" t="s">
        <v>28</v>
      </c>
      <c r="H21" s="6">
        <v>800000.01</v>
      </c>
      <c r="I21" s="5" t="s">
        <v>83</v>
      </c>
    </row>
    <row r="22" spans="1:9" ht="27.75" customHeight="1">
      <c r="A22" s="23">
        <v>20</v>
      </c>
      <c r="B22" s="24" t="s">
        <v>48</v>
      </c>
      <c r="C22" s="24" t="s">
        <v>6</v>
      </c>
      <c r="D22" s="24" t="s">
        <v>53</v>
      </c>
      <c r="E22" s="25">
        <v>1294160.02</v>
      </c>
      <c r="F22" s="24" t="s">
        <v>60</v>
      </c>
      <c r="G22" s="24" t="s">
        <v>28</v>
      </c>
      <c r="H22" s="25">
        <v>1100036.01</v>
      </c>
      <c r="I22" s="24" t="s">
        <v>82</v>
      </c>
    </row>
    <row r="23" spans="1:9" ht="45">
      <c r="A23" s="1">
        <v>21</v>
      </c>
      <c r="B23" s="7" t="s">
        <v>75</v>
      </c>
      <c r="C23" s="7" t="s">
        <v>73</v>
      </c>
      <c r="D23" s="7" t="s">
        <v>58</v>
      </c>
      <c r="E23" s="8">
        <v>118000</v>
      </c>
      <c r="F23" s="7" t="s">
        <v>23</v>
      </c>
      <c r="G23" s="7" t="s">
        <v>28</v>
      </c>
      <c r="H23" s="6">
        <v>99886</v>
      </c>
      <c r="I23" s="5" t="s">
        <v>84</v>
      </c>
    </row>
    <row r="24" spans="1:9" ht="30">
      <c r="A24" s="1">
        <v>22</v>
      </c>
      <c r="B24" s="7" t="s">
        <v>72</v>
      </c>
      <c r="C24" s="7" t="s">
        <v>73</v>
      </c>
      <c r="D24" s="7" t="s">
        <v>58</v>
      </c>
      <c r="E24" s="8">
        <v>337000</v>
      </c>
      <c r="F24" s="7" t="s">
        <v>23</v>
      </c>
      <c r="G24" s="7" t="s">
        <v>28</v>
      </c>
      <c r="H24" s="6">
        <v>282691</v>
      </c>
      <c r="I24" s="5" t="s">
        <v>88</v>
      </c>
    </row>
    <row r="25" spans="1:9" ht="25.5" customHeight="1">
      <c r="A25" s="1">
        <v>23</v>
      </c>
      <c r="B25" s="7" t="s">
        <v>68</v>
      </c>
      <c r="C25" s="7" t="s">
        <v>22</v>
      </c>
      <c r="D25" s="7" t="s">
        <v>58</v>
      </c>
      <c r="E25" s="8">
        <v>250000</v>
      </c>
      <c r="F25" s="7" t="s">
        <v>37</v>
      </c>
      <c r="G25" s="7" t="s">
        <v>28</v>
      </c>
      <c r="H25" s="6">
        <v>212500</v>
      </c>
      <c r="I25" s="5" t="s">
        <v>83</v>
      </c>
    </row>
    <row r="26" spans="1:9" ht="25.5" customHeight="1">
      <c r="A26" s="1">
        <v>24</v>
      </c>
      <c r="B26" s="7" t="s">
        <v>69</v>
      </c>
      <c r="C26" s="7" t="s">
        <v>22</v>
      </c>
      <c r="D26" s="7" t="s">
        <v>58</v>
      </c>
      <c r="E26" s="8">
        <v>605634</v>
      </c>
      <c r="F26" s="7" t="s">
        <v>37</v>
      </c>
      <c r="G26" s="7" t="s">
        <v>28</v>
      </c>
      <c r="H26" s="6">
        <v>514938.9</v>
      </c>
      <c r="I26" s="5" t="s">
        <v>81</v>
      </c>
    </row>
    <row r="27" spans="1:9" ht="45">
      <c r="A27" s="1">
        <v>25</v>
      </c>
      <c r="B27" s="7" t="s">
        <v>71</v>
      </c>
      <c r="C27" s="7" t="s">
        <v>12</v>
      </c>
      <c r="D27" s="7" t="s">
        <v>58</v>
      </c>
      <c r="E27" s="8">
        <v>942350</v>
      </c>
      <c r="F27" s="7" t="s">
        <v>37</v>
      </c>
      <c r="G27" s="7" t="s">
        <v>28</v>
      </c>
      <c r="H27" s="6">
        <v>800997.5</v>
      </c>
      <c r="I27" s="5" t="s">
        <v>81</v>
      </c>
    </row>
    <row r="28" spans="1:9" ht="15">
      <c r="A28" s="1">
        <v>26</v>
      </c>
      <c r="B28" s="5" t="s">
        <v>67</v>
      </c>
      <c r="C28" s="5" t="s">
        <v>22</v>
      </c>
      <c r="D28" s="5" t="s">
        <v>54</v>
      </c>
      <c r="E28" s="6">
        <v>400000</v>
      </c>
      <c r="F28" s="5" t="s">
        <v>37</v>
      </c>
      <c r="G28" s="5" t="s">
        <v>28</v>
      </c>
      <c r="H28" s="6">
        <v>340000</v>
      </c>
      <c r="I28" s="5" t="s">
        <v>81</v>
      </c>
    </row>
    <row r="29" spans="1:9" ht="42" customHeight="1">
      <c r="A29" s="23">
        <v>27</v>
      </c>
      <c r="B29" s="24" t="s">
        <v>93</v>
      </c>
      <c r="C29" s="24" t="s">
        <v>12</v>
      </c>
      <c r="D29" s="24" t="s">
        <v>54</v>
      </c>
      <c r="E29" s="25">
        <v>999822</v>
      </c>
      <c r="F29" s="24" t="s">
        <v>8</v>
      </c>
      <c r="G29" s="24" t="s">
        <v>28</v>
      </c>
      <c r="H29" s="25">
        <v>849848.7</v>
      </c>
      <c r="I29" s="24" t="s">
        <v>82</v>
      </c>
    </row>
    <row r="30" spans="1:9" ht="15">
      <c r="A30" s="23">
        <v>28</v>
      </c>
      <c r="B30" s="24" t="s">
        <v>26</v>
      </c>
      <c r="C30" s="24" t="s">
        <v>17</v>
      </c>
      <c r="D30" s="24" t="s">
        <v>54</v>
      </c>
      <c r="E30" s="25">
        <v>417075</v>
      </c>
      <c r="F30" s="24" t="s">
        <v>20</v>
      </c>
      <c r="G30" s="24" t="s">
        <v>28</v>
      </c>
      <c r="H30" s="25">
        <v>354513.75</v>
      </c>
      <c r="I30" s="24" t="s">
        <v>82</v>
      </c>
    </row>
    <row r="31" spans="1:9" ht="22.5" customHeight="1">
      <c r="A31" s="23">
        <v>29</v>
      </c>
      <c r="B31" s="24" t="s">
        <v>63</v>
      </c>
      <c r="C31" s="24" t="s">
        <v>30</v>
      </c>
      <c r="D31" s="24" t="s">
        <v>54</v>
      </c>
      <c r="E31" s="25">
        <v>418372.18</v>
      </c>
      <c r="F31" s="24" t="s">
        <v>60</v>
      </c>
      <c r="G31" s="24" t="s">
        <v>28</v>
      </c>
      <c r="H31" s="25">
        <v>355616.35</v>
      </c>
      <c r="I31" s="24" t="s">
        <v>82</v>
      </c>
    </row>
    <row r="32" spans="1:9" ht="22.5" customHeight="1">
      <c r="A32" s="1">
        <v>30</v>
      </c>
      <c r="B32" s="5" t="s">
        <v>64</v>
      </c>
      <c r="C32" s="5" t="s">
        <v>30</v>
      </c>
      <c r="D32" s="5" t="s">
        <v>54</v>
      </c>
      <c r="E32" s="6">
        <v>900000</v>
      </c>
      <c r="F32" s="5" t="s">
        <v>37</v>
      </c>
      <c r="G32" s="5" t="s">
        <v>28</v>
      </c>
      <c r="H32" s="6">
        <v>765000</v>
      </c>
      <c r="I32" s="5" t="s">
        <v>81</v>
      </c>
    </row>
    <row r="33" spans="1:9" ht="15">
      <c r="A33" s="23">
        <v>31</v>
      </c>
      <c r="B33" s="24" t="s">
        <v>61</v>
      </c>
      <c r="C33" s="24" t="s">
        <v>30</v>
      </c>
      <c r="D33" s="24" t="s">
        <v>51</v>
      </c>
      <c r="E33" s="25">
        <v>903412.38</v>
      </c>
      <c r="F33" s="24" t="s">
        <v>8</v>
      </c>
      <c r="G33" s="24" t="s">
        <v>28</v>
      </c>
      <c r="H33" s="25">
        <v>767898.48</v>
      </c>
      <c r="I33" s="24" t="s">
        <v>82</v>
      </c>
    </row>
    <row r="34" spans="1:9" ht="30.75" customHeight="1">
      <c r="A34" s="1">
        <v>32</v>
      </c>
      <c r="B34" s="5" t="s">
        <v>40</v>
      </c>
      <c r="C34" s="5" t="s">
        <v>30</v>
      </c>
      <c r="D34" s="5" t="s">
        <v>51</v>
      </c>
      <c r="E34" s="6">
        <v>1614665</v>
      </c>
      <c r="F34" s="5" t="s">
        <v>37</v>
      </c>
      <c r="G34" s="5" t="s">
        <v>28</v>
      </c>
      <c r="H34" s="6">
        <v>1372465.2</v>
      </c>
      <c r="I34" s="5" t="s">
        <v>83</v>
      </c>
    </row>
    <row r="35" spans="1:9" ht="42.75" customHeight="1">
      <c r="A35" s="23">
        <v>33</v>
      </c>
      <c r="B35" s="24" t="s">
        <v>70</v>
      </c>
      <c r="C35" s="24" t="s">
        <v>12</v>
      </c>
      <c r="D35" s="24" t="s">
        <v>51</v>
      </c>
      <c r="E35" s="25">
        <v>400333.06</v>
      </c>
      <c r="F35" s="24" t="s">
        <v>8</v>
      </c>
      <c r="G35" s="24" t="s">
        <v>28</v>
      </c>
      <c r="H35" s="25">
        <v>340278.61</v>
      </c>
      <c r="I35" s="24" t="s">
        <v>82</v>
      </c>
    </row>
    <row r="36" spans="1:9" ht="42.75" customHeight="1">
      <c r="A36" s="1">
        <v>34</v>
      </c>
      <c r="B36" s="5" t="s">
        <v>70</v>
      </c>
      <c r="C36" s="5" t="s">
        <v>12</v>
      </c>
      <c r="D36" s="5" t="s">
        <v>51</v>
      </c>
      <c r="E36" s="6">
        <v>400000</v>
      </c>
      <c r="F36" s="5" t="s">
        <v>37</v>
      </c>
      <c r="G36" s="5" t="s">
        <v>28</v>
      </c>
      <c r="H36" s="6">
        <v>340000</v>
      </c>
      <c r="I36" s="5" t="s">
        <v>83</v>
      </c>
    </row>
    <row r="37" spans="1:9" ht="43.5" customHeight="1">
      <c r="A37" s="1">
        <v>35</v>
      </c>
      <c r="B37" s="5" t="s">
        <v>49</v>
      </c>
      <c r="C37" s="5" t="s">
        <v>17</v>
      </c>
      <c r="D37" s="5" t="s">
        <v>51</v>
      </c>
      <c r="E37" s="6">
        <v>764706</v>
      </c>
      <c r="F37" s="5" t="s">
        <v>50</v>
      </c>
      <c r="G37" s="5" t="s">
        <v>28</v>
      </c>
      <c r="H37" s="6">
        <v>241280.9</v>
      </c>
      <c r="I37" s="5" t="s">
        <v>83</v>
      </c>
    </row>
    <row r="38" spans="1:9" ht="23.25" customHeight="1">
      <c r="A38" s="23">
        <v>36</v>
      </c>
      <c r="B38" s="24" t="s">
        <v>62</v>
      </c>
      <c r="C38" s="24" t="s">
        <v>17</v>
      </c>
      <c r="D38" s="24" t="s">
        <v>51</v>
      </c>
      <c r="E38" s="25">
        <v>356000</v>
      </c>
      <c r="F38" s="24" t="s">
        <v>8</v>
      </c>
      <c r="G38" s="24" t="s">
        <v>28</v>
      </c>
      <c r="H38" s="25">
        <v>302600</v>
      </c>
      <c r="I38" s="24" t="s">
        <v>82</v>
      </c>
    </row>
    <row r="39" spans="1:9" ht="35.25" customHeight="1">
      <c r="A39" s="1">
        <v>37</v>
      </c>
      <c r="B39" s="7" t="s">
        <v>65</v>
      </c>
      <c r="C39" s="7" t="s">
        <v>22</v>
      </c>
      <c r="D39" s="7" t="s">
        <v>51</v>
      </c>
      <c r="E39" s="8">
        <v>120000</v>
      </c>
      <c r="F39" s="7" t="s">
        <v>8</v>
      </c>
      <c r="G39" s="7" t="s">
        <v>28</v>
      </c>
      <c r="H39" s="8">
        <v>108000</v>
      </c>
      <c r="I39" s="5" t="s">
        <v>83</v>
      </c>
    </row>
    <row r="40" spans="1:9" ht="15">
      <c r="A40" s="23">
        <v>38</v>
      </c>
      <c r="B40" s="24" t="s">
        <v>47</v>
      </c>
      <c r="C40" s="24" t="s">
        <v>17</v>
      </c>
      <c r="D40" s="24" t="s">
        <v>51</v>
      </c>
      <c r="E40" s="25">
        <v>548441.19</v>
      </c>
      <c r="F40" s="24" t="s">
        <v>8</v>
      </c>
      <c r="G40" s="24" t="s">
        <v>28</v>
      </c>
      <c r="H40" s="25">
        <v>466175</v>
      </c>
      <c r="I40" s="24" t="s">
        <v>82</v>
      </c>
    </row>
    <row r="41" spans="1:9" ht="30">
      <c r="A41" s="1">
        <v>39</v>
      </c>
      <c r="B41" s="5" t="s">
        <v>74</v>
      </c>
      <c r="C41" s="5" t="s">
        <v>17</v>
      </c>
      <c r="D41" s="5" t="s">
        <v>51</v>
      </c>
      <c r="E41" s="6">
        <v>1029526</v>
      </c>
      <c r="F41" s="5" t="s">
        <v>8</v>
      </c>
      <c r="G41" s="5" t="s">
        <v>28</v>
      </c>
      <c r="H41" s="6">
        <v>875097.1</v>
      </c>
      <c r="I41" s="5" t="s">
        <v>84</v>
      </c>
    </row>
    <row r="42" spans="1:9" ht="37.5" customHeight="1">
      <c r="A42" s="1">
        <v>40</v>
      </c>
      <c r="B42" s="5" t="s">
        <v>35</v>
      </c>
      <c r="C42" s="5" t="s">
        <v>12</v>
      </c>
      <c r="D42" s="5" t="s">
        <v>55</v>
      </c>
      <c r="E42" s="6">
        <v>315600</v>
      </c>
      <c r="F42" s="5">
        <v>20</v>
      </c>
      <c r="G42" s="5" t="s">
        <v>28</v>
      </c>
      <c r="H42" s="6">
        <v>268260</v>
      </c>
      <c r="I42" s="5" t="s">
        <v>83</v>
      </c>
    </row>
    <row r="43" spans="1:9" ht="31.5" customHeight="1">
      <c r="A43" s="23">
        <v>41</v>
      </c>
      <c r="B43" s="24" t="s">
        <v>41</v>
      </c>
      <c r="C43" s="24" t="s">
        <v>30</v>
      </c>
      <c r="D43" s="24" t="s">
        <v>55</v>
      </c>
      <c r="E43" s="25">
        <v>2074579.3</v>
      </c>
      <c r="F43" s="24" t="s">
        <v>24</v>
      </c>
      <c r="G43" s="24" t="s">
        <v>28</v>
      </c>
      <c r="H43" s="25">
        <v>1763389.3</v>
      </c>
      <c r="I43" s="24" t="s">
        <v>79</v>
      </c>
    </row>
    <row r="44" spans="1:9" s="10" customFormat="1" ht="15.75">
      <c r="A44" s="17"/>
      <c r="B44" s="17"/>
      <c r="C44" s="17"/>
      <c r="D44" s="9"/>
      <c r="E44" s="3">
        <f>SUM(E3:E43)</f>
        <v>50722485.44</v>
      </c>
      <c r="F44" s="4"/>
      <c r="G44" s="4"/>
      <c r="H44" s="3">
        <f>SUM(H3:H43)</f>
        <v>34688150.39</v>
      </c>
      <c r="I44" s="17"/>
    </row>
    <row r="45" spans="1:10" ht="15">
      <c r="A45" s="18"/>
      <c r="B45" s="20"/>
      <c r="C45" s="18"/>
      <c r="D45" s="5" t="s">
        <v>7</v>
      </c>
      <c r="E45" s="6">
        <f>E7+E6+E5+E4+E3+E9+E8</f>
        <v>7451853.1</v>
      </c>
      <c r="F45" s="6"/>
      <c r="G45" s="6"/>
      <c r="H45" s="6">
        <f>H7+H6+H5+H4+H3+H9+H8</f>
        <v>4562509.16</v>
      </c>
      <c r="I45" s="18"/>
      <c r="J45" s="12"/>
    </row>
    <row r="46" spans="1:10" ht="15">
      <c r="A46" s="18"/>
      <c r="B46" s="21"/>
      <c r="C46" s="18"/>
      <c r="D46" s="5" t="s">
        <v>10</v>
      </c>
      <c r="E46" s="6">
        <f>E14+E12+E11+E10+E13</f>
        <v>15586626.99</v>
      </c>
      <c r="F46" s="6"/>
      <c r="G46" s="6"/>
      <c r="H46" s="6">
        <f>H14+H12+H11+H10+H13</f>
        <v>8463338.78</v>
      </c>
      <c r="I46" s="18"/>
      <c r="J46" s="12"/>
    </row>
    <row r="47" spans="1:10" ht="15">
      <c r="A47" s="18"/>
      <c r="B47" s="18"/>
      <c r="C47" s="18"/>
      <c r="D47" s="5" t="s">
        <v>33</v>
      </c>
      <c r="E47" s="6">
        <f>E15</f>
        <v>3277609.64</v>
      </c>
      <c r="F47" s="6"/>
      <c r="G47" s="6"/>
      <c r="H47" s="6">
        <f>H15</f>
        <v>1850000</v>
      </c>
      <c r="I47" s="18"/>
      <c r="J47" s="12"/>
    </row>
    <row r="48" spans="1:10" ht="15">
      <c r="A48" s="18"/>
      <c r="B48" s="20"/>
      <c r="C48" s="18"/>
      <c r="D48" s="5" t="s">
        <v>18</v>
      </c>
      <c r="E48" s="6">
        <f>E16+E17+E18</f>
        <v>6965443.279999999</v>
      </c>
      <c r="F48" s="6"/>
      <c r="G48" s="6"/>
      <c r="H48" s="6">
        <f>H16+H17+H18</f>
        <v>5394244.800000001</v>
      </c>
      <c r="I48" s="18"/>
      <c r="J48" s="12"/>
    </row>
    <row r="49" spans="1:10" ht="15">
      <c r="A49" s="18"/>
      <c r="B49" s="21"/>
      <c r="C49" s="18"/>
      <c r="D49" s="5" t="s">
        <v>56</v>
      </c>
      <c r="E49" s="6">
        <f>E19</f>
        <v>998899.82</v>
      </c>
      <c r="F49" s="6"/>
      <c r="G49" s="6"/>
      <c r="H49" s="6">
        <f>H19</f>
        <v>849064.84</v>
      </c>
      <c r="I49" s="18"/>
      <c r="J49" s="12"/>
    </row>
    <row r="50" spans="1:10" s="11" customFormat="1" ht="15.75">
      <c r="A50" s="19"/>
      <c r="B50" s="19"/>
      <c r="C50" s="19"/>
      <c r="D50" s="4"/>
      <c r="E50" s="3">
        <f>SUBTOTAL(9,E45:E49)</f>
        <v>34280432.83</v>
      </c>
      <c r="F50" s="3"/>
      <c r="G50" s="3"/>
      <c r="H50" s="3">
        <f>SUBTOTAL(9,H45:H49)</f>
        <v>21119157.580000002</v>
      </c>
      <c r="I50" s="32"/>
      <c r="J50" s="15"/>
    </row>
    <row r="51" spans="1:10" ht="15">
      <c r="A51" s="18"/>
      <c r="B51" s="18"/>
      <c r="C51" s="18"/>
      <c r="D51" s="5" t="s">
        <v>51</v>
      </c>
      <c r="E51" s="6">
        <f>E41+E40+E39+E38+E37+E36+E35+E34+E33</f>
        <v>6137083.63</v>
      </c>
      <c r="F51" s="6"/>
      <c r="G51" s="6"/>
      <c r="H51" s="6">
        <f>H41+H40+H39+H38+H37+H36+H35+H34+H33</f>
        <v>4813795.289999999</v>
      </c>
      <c r="I51" s="18"/>
      <c r="J51" s="12"/>
    </row>
    <row r="52" spans="1:10" ht="15">
      <c r="A52" s="18"/>
      <c r="B52" s="18"/>
      <c r="C52" s="18"/>
      <c r="D52" s="5" t="s">
        <v>57</v>
      </c>
      <c r="E52" s="6">
        <f>E22</f>
        <v>1294160.02</v>
      </c>
      <c r="F52" s="6"/>
      <c r="G52" s="6"/>
      <c r="H52" s="6">
        <f>H22</f>
        <v>1100036.01</v>
      </c>
      <c r="I52" s="18"/>
      <c r="J52" s="12"/>
    </row>
    <row r="53" spans="1:10" ht="15">
      <c r="A53" s="18"/>
      <c r="B53" s="18"/>
      <c r="C53" s="18"/>
      <c r="D53" s="5" t="s">
        <v>58</v>
      </c>
      <c r="E53" s="6">
        <f>E23+E24+E25+E26+E27+E28+E29+E30+E31+E32</f>
        <v>5388253.18</v>
      </c>
      <c r="F53" s="6"/>
      <c r="G53" s="6"/>
      <c r="H53" s="6">
        <f>H23+H24+H25+H26+H27+H28+H29+H30+H31+H32</f>
        <v>4575992.199999999</v>
      </c>
      <c r="I53" s="18"/>
      <c r="J53" s="12"/>
    </row>
    <row r="54" spans="1:10" ht="15">
      <c r="A54" s="18"/>
      <c r="B54" s="18"/>
      <c r="C54" s="18"/>
      <c r="D54" s="5" t="s">
        <v>55</v>
      </c>
      <c r="E54" s="6">
        <f>E43+E42</f>
        <v>2390179.3</v>
      </c>
      <c r="F54" s="6"/>
      <c r="G54" s="6"/>
      <c r="H54" s="6">
        <f>H43+H42</f>
        <v>2031649.3</v>
      </c>
      <c r="I54" s="18"/>
      <c r="J54" s="12"/>
    </row>
    <row r="55" spans="1:10" ht="15">
      <c r="A55" s="18"/>
      <c r="B55" s="18"/>
      <c r="C55" s="18"/>
      <c r="D55" s="5" t="s">
        <v>52</v>
      </c>
      <c r="E55" s="6">
        <f>E21+E20</f>
        <v>1232376.48</v>
      </c>
      <c r="F55" s="6"/>
      <c r="G55" s="6"/>
      <c r="H55" s="6">
        <f>H21+H20</f>
        <v>1047520.01</v>
      </c>
      <c r="I55" s="18"/>
      <c r="J55" s="12"/>
    </row>
    <row r="56" spans="1:10" s="11" customFormat="1" ht="15.75">
      <c r="A56" s="19"/>
      <c r="B56" s="19"/>
      <c r="C56" s="19"/>
      <c r="D56" s="4"/>
      <c r="E56" s="3">
        <f>SUBTOTAL(9,E51:E55)</f>
        <v>16442052.61</v>
      </c>
      <c r="F56" s="3"/>
      <c r="G56" s="3"/>
      <c r="H56" s="3">
        <f>SUBTOTAL(9,H51:H55)</f>
        <v>13568992.809999999</v>
      </c>
      <c r="I56" s="19"/>
      <c r="J56" s="15"/>
    </row>
    <row r="57" spans="1:9" ht="17.25" customHeight="1">
      <c r="A57" s="20"/>
      <c r="B57" s="18"/>
      <c r="C57" s="18"/>
      <c r="H57" s="12"/>
      <c r="I57" s="18"/>
    </row>
  </sheetData>
  <autoFilter ref="A2:H55"/>
  <mergeCells count="1">
    <mergeCell ref="A1:IV1"/>
  </mergeCells>
  <printOptions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65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M25"/>
  <sheetViews>
    <sheetView workbookViewId="0" topLeftCell="A1">
      <selection activeCell="M20" sqref="M14:M20"/>
    </sheetView>
  </sheetViews>
  <sheetFormatPr defaultColWidth="9.140625" defaultRowHeight="12.75"/>
  <cols>
    <col min="2" max="2" width="12.7109375" style="0" bestFit="1" customWidth="1"/>
    <col min="4" max="4" width="12.7109375" style="0" bestFit="1" customWidth="1"/>
    <col min="6" max="6" width="12.00390625" style="0" bestFit="1" customWidth="1"/>
  </cols>
  <sheetData>
    <row r="4" spans="2:4" ht="12.75">
      <c r="B4" s="13">
        <v>1015498.5</v>
      </c>
      <c r="C4" s="13"/>
      <c r="D4" s="13">
        <v>100000</v>
      </c>
    </row>
    <row r="5" spans="2:4" ht="12.75">
      <c r="B5" s="13">
        <v>660573.73</v>
      </c>
      <c r="C5" s="13"/>
      <c r="D5" s="13">
        <v>548441.18</v>
      </c>
    </row>
    <row r="6" spans="2:4" ht="12.75">
      <c r="B6" s="13">
        <v>879605.92</v>
      </c>
      <c r="C6" s="13"/>
      <c r="D6" s="13">
        <v>108680</v>
      </c>
    </row>
    <row r="7" spans="2:4" ht="12.75">
      <c r="B7" s="13">
        <v>2086264.63</v>
      </c>
      <c r="C7" s="13"/>
      <c r="D7" s="13">
        <v>440000</v>
      </c>
    </row>
    <row r="8" spans="2:4" ht="12.75">
      <c r="B8" s="13">
        <v>1103373.58</v>
      </c>
      <c r="C8" s="13"/>
      <c r="D8" s="13">
        <v>291200</v>
      </c>
    </row>
    <row r="9" spans="2:4" ht="12.75">
      <c r="B9" s="13"/>
      <c r="C9" s="13"/>
      <c r="D9" s="13">
        <v>941176.48</v>
      </c>
    </row>
    <row r="10" spans="2:4" ht="12.75">
      <c r="B10" s="13">
        <v>4920000</v>
      </c>
      <c r="C10" s="13"/>
      <c r="D10" s="13">
        <v>1297520.02</v>
      </c>
    </row>
    <row r="11" spans="2:4" ht="12.75">
      <c r="B11" s="13">
        <v>1466904.14</v>
      </c>
      <c r="C11" s="13"/>
      <c r="D11" s="13">
        <v>3192750.43</v>
      </c>
    </row>
    <row r="12" spans="2:6" ht="12.75">
      <c r="B12" s="13">
        <v>5226709.42</v>
      </c>
      <c r="C12" s="13"/>
      <c r="D12" s="13">
        <v>485043.75</v>
      </c>
      <c r="F12">
        <v>13.531905627112009</v>
      </c>
    </row>
    <row r="13" spans="2:6" ht="12.75">
      <c r="B13" s="13">
        <v>3325216.89</v>
      </c>
      <c r="C13" s="13"/>
      <c r="D13" s="13">
        <v>1101094.85</v>
      </c>
      <c r="F13">
        <v>24.703781625700802</v>
      </c>
    </row>
    <row r="14" spans="2:13" ht="12.75">
      <c r="B14" s="13">
        <v>3277609.64</v>
      </c>
      <c r="C14" s="13"/>
      <c r="D14" s="13">
        <v>1500000</v>
      </c>
      <c r="F14">
        <v>5.399996053040724</v>
      </c>
      <c r="J14" s="13">
        <v>13.467454030912707</v>
      </c>
      <c r="M14">
        <v>99886</v>
      </c>
    </row>
    <row r="15" spans="2:13" ht="12.75">
      <c r="B15" s="13">
        <v>6043972</v>
      </c>
      <c r="C15" s="13"/>
      <c r="D15" s="13">
        <v>315600</v>
      </c>
      <c r="F15">
        <v>14.995573039451967</v>
      </c>
      <c r="J15" s="13">
        <v>24.691942305553884</v>
      </c>
      <c r="M15">
        <v>282691</v>
      </c>
    </row>
    <row r="16" spans="2:13" ht="12.75">
      <c r="B16" s="13">
        <v>998899.82</v>
      </c>
      <c r="C16" s="13"/>
      <c r="D16" s="13">
        <v>2074579.3</v>
      </c>
      <c r="F16">
        <v>2.478349613392245</v>
      </c>
      <c r="J16" s="13">
        <v>5.397408097761944</v>
      </c>
      <c r="M16">
        <v>180297</v>
      </c>
    </row>
    <row r="17" spans="2:13" ht="12.75">
      <c r="B17" s="13">
        <f>SUM(B4:B16)</f>
        <v>31004628.270000003</v>
      </c>
      <c r="C17" s="13"/>
      <c r="D17" s="13">
        <v>1614665</v>
      </c>
      <c r="F17" s="14">
        <v>58.190919504993865</v>
      </c>
      <c r="J17" s="13">
        <v>14.988386391161008</v>
      </c>
      <c r="M17">
        <v>546992</v>
      </c>
    </row>
    <row r="18" spans="2:13" ht="12.75">
      <c r="B18" s="13"/>
      <c r="C18" s="13"/>
      <c r="D18" s="13">
        <v>912000</v>
      </c>
      <c r="F18">
        <v>14.024280711550068</v>
      </c>
      <c r="J18" s="13">
        <v>2.477161861049162</v>
      </c>
      <c r="M18">
        <v>600990</v>
      </c>
    </row>
    <row r="19" spans="2:13" ht="12.75">
      <c r="B19" s="13"/>
      <c r="C19" s="13"/>
      <c r="D19" s="13">
        <v>408000</v>
      </c>
      <c r="F19">
        <v>3.2192500005027838</v>
      </c>
      <c r="J19" s="13"/>
      <c r="M19">
        <v>765000</v>
      </c>
    </row>
    <row r="20" spans="2:13" ht="12.75">
      <c r="B20" s="13"/>
      <c r="C20" s="13"/>
      <c r="D20" s="13">
        <v>400000</v>
      </c>
      <c r="F20">
        <v>15.577710798821332</v>
      </c>
      <c r="J20" s="13">
        <v>14.268591081462082</v>
      </c>
      <c r="M20">
        <f>SUM(M14:M19)</f>
        <v>2475856</v>
      </c>
    </row>
    <row r="21" spans="2:10" ht="12.75">
      <c r="B21" s="13"/>
      <c r="C21" s="13"/>
      <c r="D21" s="13">
        <v>764706</v>
      </c>
      <c r="F21">
        <v>5.930215243871864</v>
      </c>
      <c r="J21" s="13">
        <v>3.2093747395695886</v>
      </c>
    </row>
    <row r="22" spans="2:10" ht="12.75">
      <c r="B22" s="13"/>
      <c r="C22" s="13"/>
      <c r="D22" s="13">
        <v>356000</v>
      </c>
      <c r="F22">
        <v>3.0576237402600968</v>
      </c>
      <c r="J22" s="13">
        <v>15.433437582335452</v>
      </c>
    </row>
    <row r="23" spans="2:10" ht="12.75">
      <c r="B23" s="13"/>
      <c r="C23" s="13"/>
      <c r="D23" s="13">
        <f>SUM(D4:D22)</f>
        <v>16851457.01</v>
      </c>
      <c r="F23">
        <v>41.80908049500615</v>
      </c>
      <c r="J23" s="13">
        <v>5.92737318034183</v>
      </c>
    </row>
    <row r="24" ht="12.75">
      <c r="J24" s="13">
        <v>3.056158370022526</v>
      </c>
    </row>
    <row r="25" spans="2:10" ht="12.75">
      <c r="B25" s="13">
        <f>B17+D23</f>
        <v>47856085.28</v>
      </c>
      <c r="J25" s="13">
        <f>SUM(J14:J24)</f>
        <v>102.91728764017019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JSTT</dc:creator>
  <cp:keywords/>
  <dc:description/>
  <cp:lastModifiedBy>SP</cp:lastModifiedBy>
  <cp:lastPrinted>2019-01-31T09:53:39Z</cp:lastPrinted>
  <dcterms:created xsi:type="dcterms:W3CDTF">2016-01-04T09:52:55Z</dcterms:created>
  <dcterms:modified xsi:type="dcterms:W3CDTF">2019-02-01T13:19:20Z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