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5300" windowHeight="8505" tabRatio="265" activeTab="0"/>
  </bookViews>
  <sheets>
    <sheet name="Arkusz1" sheetId="1" r:id="rId1"/>
    <sheet name="Arkusz2" sheetId="2" r:id="rId2"/>
  </sheets>
  <definedNames>
    <definedName name="_xlnm._FilterDatabase" localSheetId="0" hidden="1">'Arkusz1'!$A$2:$H$63</definedName>
    <definedName name="_xlnm.Print_Area" localSheetId="0">'Arkusz1'!$A$1:$I$65</definedName>
  </definedNames>
  <calcPr fullCalcOnLoad="1"/>
</workbook>
</file>

<file path=xl/sharedStrings.xml><?xml version="1.0" encoding="utf-8"?>
<sst xmlns="http://schemas.openxmlformats.org/spreadsheetml/2006/main" count="302" uniqueCount="101">
  <si>
    <t>Nr fiszki</t>
  </si>
  <si>
    <t>Nazwa projektu</t>
  </si>
  <si>
    <t>Benef</t>
  </si>
  <si>
    <t>PI</t>
  </si>
  <si>
    <t>Kwota</t>
  </si>
  <si>
    <t>Lata</t>
  </si>
  <si>
    <t xml:space="preserve">Powiat </t>
  </si>
  <si>
    <t>4c</t>
  </si>
  <si>
    <t>17-18</t>
  </si>
  <si>
    <t xml:space="preserve"> Kamień </t>
  </si>
  <si>
    <t>6b</t>
  </si>
  <si>
    <t>Więcbork</t>
  </si>
  <si>
    <t>Uporządkowanie gospodarki wodno – ściekowej na terenie Gminy Więcbork (aglomeracja Więcbork)</t>
  </si>
  <si>
    <t>16-18</t>
  </si>
  <si>
    <t xml:space="preserve">Przebudowa i rozbudowa oczyszczalni ścieków w Wąwelnie </t>
  </si>
  <si>
    <t>Sośno</t>
  </si>
  <si>
    <t xml:space="preserve">Sępólno </t>
  </si>
  <si>
    <t>9b</t>
  </si>
  <si>
    <t xml:space="preserve">Doposażenie szkół kształcenia zawodowego na potrzeby pracowni kształcenia zawodowego </t>
  </si>
  <si>
    <t>17-19</t>
  </si>
  <si>
    <t>Kamień</t>
  </si>
  <si>
    <t>18-19</t>
  </si>
  <si>
    <t>16-17</t>
  </si>
  <si>
    <t>Nasze przedszkola</t>
  </si>
  <si>
    <t>EFRR</t>
  </si>
  <si>
    <t>EFS</t>
  </si>
  <si>
    <t>Uporządkowanie gospodarki wodno – ściekowej na terenie Gminy Więcbork (aglomeracja Więcbork) - Runowo Krajeńskie</t>
  </si>
  <si>
    <t>Sępólno</t>
  </si>
  <si>
    <t>6c</t>
  </si>
  <si>
    <t>Przebudowa i wyposażenie Sali widowiskowo-kinowej w Centrum Kultury i Sztuki w Sępólnie Krajeńskim</t>
  </si>
  <si>
    <t>19-20</t>
  </si>
  <si>
    <t xml:space="preserve">Żródło </t>
  </si>
  <si>
    <t>Kwota dofinansowania</t>
  </si>
  <si>
    <t xml:space="preserve">Centrum Aktywności Rodziny drogą do integracji </t>
  </si>
  <si>
    <t>Aktywni rodzice w Sępólnie Krajeńskim</t>
  </si>
  <si>
    <t>Termomodernizacja obiektów użyteczności publicznej powiatu sępoleńskiego - budynek Warsztatów Terapii Zajęciowej</t>
  </si>
  <si>
    <t>Termomodernizacja obiektów użyteczności publicznej powiatu sępoleńskiego</t>
  </si>
  <si>
    <t>Termomodernizacja budynków użyteczności publicznej na terenie Gminy Sępólno Krajeńskie</t>
  </si>
  <si>
    <t>Modernizacja energetyczna budynków użyteczności publicznej w gminie Kamień Krajeński</t>
  </si>
  <si>
    <t>Klub Integracji Społecznej  w Sępólnie Krajeńskim</t>
  </si>
  <si>
    <t>Mój start w życie zawodowe 2017-2018</t>
  </si>
  <si>
    <t>17-21</t>
  </si>
  <si>
    <t>9i</t>
  </si>
  <si>
    <t>9iv</t>
  </si>
  <si>
    <t xml:space="preserve">10iv </t>
  </si>
  <si>
    <t>10i</t>
  </si>
  <si>
    <t>8iv</t>
  </si>
  <si>
    <t>10a</t>
  </si>
  <si>
    <t>10iv</t>
  </si>
  <si>
    <t xml:space="preserve">10i </t>
  </si>
  <si>
    <t>Powiat/Zgromadzenie Sióstr</t>
  </si>
  <si>
    <t>18-20</t>
  </si>
  <si>
    <t>Centrum Aktywności Rodziny drogą do integracji -PAL II</t>
  </si>
  <si>
    <t>Nasze przedszkola II</t>
  </si>
  <si>
    <t>Kompetencje kluczem do przyszłości</t>
  </si>
  <si>
    <t>Razem łatwiej</t>
  </si>
  <si>
    <t>Termomodernizacja świetlicy wiejskiej w Witkowie</t>
  </si>
  <si>
    <t>Wspieranie rozwoju przedszkoli w Gminie Kamień Krajeński</t>
  </si>
  <si>
    <t>Poszukuję, rozwijam się z wykorzystaniem TIK</t>
  </si>
  <si>
    <t xml:space="preserve">Program Aktywności Lokalnej na terenie Gminy Więcbork </t>
  </si>
  <si>
    <t>Podniesienie efektywności kształcenia poprzez realizację dodatkowych zajęć ukierunkowanych na rozwój kompetencji kluczowych. Wyposażenie klasopracowni w szkołach.</t>
  </si>
  <si>
    <t>Przyszłość w naszych rękach</t>
  </si>
  <si>
    <t>Powiat</t>
  </si>
  <si>
    <t xml:space="preserve">Wspieranie uczniów zagrożonych przedwczesnym wypadnięciem z systemu oświaty oraz o specjalnych potrzebach edukacyjnych </t>
  </si>
  <si>
    <t>Modernizacja rynku wraz z bocznymi uliczkami w Sępólnie Krajeńskim</t>
  </si>
  <si>
    <t>Przebudowa oraz zmiana sposobu użytkowania budynku niemieszkalnego, służącego jako magazyn na Centrum Aktywności  Lokalnej w Więcborku</t>
  </si>
  <si>
    <t>17-23</t>
  </si>
  <si>
    <t>zrealizowany</t>
  </si>
  <si>
    <t>realizowany</t>
  </si>
  <si>
    <t>Status projektu/wniosku</t>
  </si>
  <si>
    <t>podpisana umowa o dof.</t>
  </si>
  <si>
    <t>19-21</t>
  </si>
  <si>
    <t>Termomodernizacja budynku DPS w Kamieniu Krajeńskim prowadzonego przez Zgromadzenie Sióstr św. Elżbiety</t>
  </si>
  <si>
    <t>Więcborski przedszkolak</t>
  </si>
  <si>
    <t>ZGK/Kamień</t>
  </si>
  <si>
    <t>złożony w konkursie</t>
  </si>
  <si>
    <t>wniosek w 2020 r.</t>
  </si>
  <si>
    <t>Załącznik nr 1</t>
  </si>
  <si>
    <t>otrzymał dofinansowanie</t>
  </si>
  <si>
    <t>Nasze przedszkola III</t>
  </si>
  <si>
    <t>Termomodernizacja budynku Miejsko-Gminnego Ośrodka Kultury w Więcborku</t>
  </si>
  <si>
    <t>Rozwijam się ku przyszłości</t>
  </si>
  <si>
    <t>Centrum Aktywności Seniora</t>
  </si>
  <si>
    <t>Pomoc sąsiedzka w Gminie Więcbork</t>
  </si>
  <si>
    <t>Zagospodarowanie zdegradowanego terenu wokół DPS</t>
  </si>
  <si>
    <t>Zmiana na lepsze – utworzenie Domu Dziennego Pobytu</t>
  </si>
  <si>
    <t>Modernizacja parku przy ul. Sępoleńskiej w Kamieniu Krajeńskim w zakresie niezbędnym do realizacji celów rozwoju społecznego</t>
  </si>
  <si>
    <t>20-21</t>
  </si>
  <si>
    <t>Uporządkowanie gospodarki wodno – ściekowej na terenie Gminy Więcbork (aglomeracja Więcbork) - Budowa kanalizacji sanitarnej wraz z przyłączami w części ulic Złotowskiej, Gen. J. Hallera i Kościuszki w Więcborku.</t>
  </si>
  <si>
    <t>Budowa sieci wodociągowej i kanalizacyjnej ul. Polna w Kamieniu Krajeńskim</t>
  </si>
  <si>
    <t>Budowa sieci wodociągowej przy ul. Dworcowej w Kamień Krajeński</t>
  </si>
  <si>
    <t>Budowa sieci kanalizacyjnej przy ul. Dworcowej w Kamień Krajeński</t>
  </si>
  <si>
    <t>Budowa sieci kanalizacyjnej przy ul. Wąskiej w Kamień Krajeński</t>
  </si>
  <si>
    <t>Budowa sieci wodociągowej i kanalizacyjnej ul. Szkolnej w Kamieniu Krajeńskim</t>
  </si>
  <si>
    <t>Budowa sieci kanalizacyjnej ul. Brzozowa w Kamieniu Krajeńskim</t>
  </si>
  <si>
    <t xml:space="preserve">wniosek w 2020 r. </t>
  </si>
  <si>
    <t>wniosek w III kwartale 2020</t>
  </si>
  <si>
    <t>Program Aktywności Lokalnej - Aktywni w Sępólnie Krajeńskim</t>
  </si>
  <si>
    <t xml:space="preserve"> </t>
  </si>
  <si>
    <t>Termomodernizacja Wiejskiego Ośrodka Zdrowia w Radońsku</t>
  </si>
  <si>
    <t xml:space="preserve">Termomodernizacja budynku OSP w Kamieniu Krajeńskim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</si>
</sst>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11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75" zoomScaleSheetLayoutView="75" workbookViewId="0" topLeftCell="A1">
      <selection activeCell="C25" sqref="C25"/>
    </sheetView>
  </sheetViews>
  <sheetFormatPr defaultColWidth="9.140625" defaultRowHeight="12.75"/>
  <cols>
    <col min="1" max="1" width="7.421875" style="2" customWidth="1"/>
    <col min="2" max="2" width="89.8515625" style="2" customWidth="1"/>
    <col min="3" max="3" width="17.7109375" style="2" customWidth="1"/>
    <col min="4" max="4" width="5.00390625" style="2" bestFit="1" customWidth="1"/>
    <col min="5" max="5" width="16.7109375" style="2" customWidth="1"/>
    <col min="6" max="6" width="10.8515625" style="2" customWidth="1"/>
    <col min="7" max="7" width="9.140625" style="2" customWidth="1"/>
    <col min="8" max="8" width="19.00390625" style="2" customWidth="1"/>
    <col min="9" max="9" width="23.28125" style="2" customWidth="1"/>
    <col min="10" max="10" width="11.8515625" style="2" bestFit="1" customWidth="1"/>
    <col min="11" max="16384" width="9.140625" style="2" customWidth="1"/>
  </cols>
  <sheetData>
    <row r="1" s="37" customFormat="1" ht="15">
      <c r="A1" s="37" t="s">
        <v>77</v>
      </c>
    </row>
    <row r="2" spans="1:9" ht="28.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31</v>
      </c>
      <c r="H2" s="21" t="s">
        <v>32</v>
      </c>
      <c r="I2" s="21" t="s">
        <v>69</v>
      </c>
    </row>
    <row r="3" spans="1:9" ht="30">
      <c r="A3" s="1">
        <v>1</v>
      </c>
      <c r="B3" s="22" t="s">
        <v>35</v>
      </c>
      <c r="C3" s="22" t="s">
        <v>6</v>
      </c>
      <c r="D3" s="22" t="s">
        <v>7</v>
      </c>
      <c r="E3" s="23">
        <v>746383.72</v>
      </c>
      <c r="F3" s="22" t="s">
        <v>8</v>
      </c>
      <c r="G3" s="22" t="s">
        <v>24</v>
      </c>
      <c r="H3" s="23">
        <v>607210.15</v>
      </c>
      <c r="I3" s="22" t="s">
        <v>67</v>
      </c>
    </row>
    <row r="4" spans="1:9" ht="15">
      <c r="A4" s="1">
        <v>2</v>
      </c>
      <c r="B4" s="22" t="s">
        <v>36</v>
      </c>
      <c r="C4" s="22" t="s">
        <v>6</v>
      </c>
      <c r="D4" s="22" t="s">
        <v>7</v>
      </c>
      <c r="E4" s="23">
        <v>663543.63</v>
      </c>
      <c r="F4" s="22" t="s">
        <v>8</v>
      </c>
      <c r="G4" s="22" t="s">
        <v>24</v>
      </c>
      <c r="H4" s="23">
        <v>357231.99</v>
      </c>
      <c r="I4" s="22" t="s">
        <v>67</v>
      </c>
    </row>
    <row r="5" spans="1:9" ht="15">
      <c r="A5" s="1">
        <v>3</v>
      </c>
      <c r="B5" s="22" t="s">
        <v>80</v>
      </c>
      <c r="C5" s="22" t="s">
        <v>11</v>
      </c>
      <c r="D5" s="22" t="s">
        <v>7</v>
      </c>
      <c r="E5" s="23">
        <v>730221.17</v>
      </c>
      <c r="F5" s="22">
        <v>17</v>
      </c>
      <c r="G5" s="22" t="s">
        <v>24</v>
      </c>
      <c r="H5" s="23">
        <v>317036.16</v>
      </c>
      <c r="I5" s="22" t="s">
        <v>67</v>
      </c>
    </row>
    <row r="6" spans="1:9" ht="15">
      <c r="A6" s="1">
        <v>4</v>
      </c>
      <c r="B6" s="24" t="s">
        <v>37</v>
      </c>
      <c r="C6" s="24" t="s">
        <v>16</v>
      </c>
      <c r="D6" s="25" t="s">
        <v>7</v>
      </c>
      <c r="E6" s="26">
        <v>2086264.63</v>
      </c>
      <c r="F6" s="24" t="s">
        <v>13</v>
      </c>
      <c r="G6" s="24" t="s">
        <v>24</v>
      </c>
      <c r="H6" s="26">
        <v>1257774.08</v>
      </c>
      <c r="I6" s="22" t="s">
        <v>67</v>
      </c>
    </row>
    <row r="7" spans="1:9" ht="15">
      <c r="A7" s="1">
        <v>5</v>
      </c>
      <c r="B7" s="22" t="s">
        <v>38</v>
      </c>
      <c r="C7" s="22" t="s">
        <v>74</v>
      </c>
      <c r="D7" s="27" t="s">
        <v>7</v>
      </c>
      <c r="E7" s="23">
        <v>943178.21</v>
      </c>
      <c r="F7" s="22" t="s">
        <v>22</v>
      </c>
      <c r="G7" s="22" t="s">
        <v>24</v>
      </c>
      <c r="H7" s="23">
        <v>610347.05</v>
      </c>
      <c r="I7" s="22" t="s">
        <v>67</v>
      </c>
    </row>
    <row r="8" spans="1:9" ht="15">
      <c r="A8" s="1">
        <v>6</v>
      </c>
      <c r="B8" s="22" t="s">
        <v>56</v>
      </c>
      <c r="C8" s="22" t="s">
        <v>20</v>
      </c>
      <c r="D8" s="27" t="s">
        <v>7</v>
      </c>
      <c r="E8" s="23">
        <v>200000</v>
      </c>
      <c r="F8" s="22" t="s">
        <v>51</v>
      </c>
      <c r="G8" s="22" t="s">
        <v>24</v>
      </c>
      <c r="H8" s="23">
        <v>102000</v>
      </c>
      <c r="I8" s="22" t="s">
        <v>75</v>
      </c>
    </row>
    <row r="9" spans="1:9" ht="30">
      <c r="A9" s="1">
        <v>7</v>
      </c>
      <c r="B9" s="22" t="s">
        <v>72</v>
      </c>
      <c r="C9" s="22" t="s">
        <v>50</v>
      </c>
      <c r="D9" s="27" t="s">
        <v>7</v>
      </c>
      <c r="E9" s="23">
        <v>1663762.21</v>
      </c>
      <c r="F9" s="22" t="s">
        <v>8</v>
      </c>
      <c r="G9" s="22" t="s">
        <v>24</v>
      </c>
      <c r="H9" s="23">
        <v>999921.08</v>
      </c>
      <c r="I9" s="22" t="s">
        <v>67</v>
      </c>
    </row>
    <row r="10" spans="1:9" ht="15">
      <c r="A10" s="1">
        <v>8</v>
      </c>
      <c r="B10" s="5" t="s">
        <v>100</v>
      </c>
      <c r="C10" s="5" t="s">
        <v>20</v>
      </c>
      <c r="D10" s="15" t="s">
        <v>7</v>
      </c>
      <c r="E10" s="6">
        <v>225000</v>
      </c>
      <c r="F10" s="5" t="s">
        <v>87</v>
      </c>
      <c r="G10" s="5" t="s">
        <v>24</v>
      </c>
      <c r="H10" s="6">
        <v>191250</v>
      </c>
      <c r="I10" s="5"/>
    </row>
    <row r="11" spans="1:9" ht="15">
      <c r="A11" s="1">
        <v>9</v>
      </c>
      <c r="B11" s="5" t="s">
        <v>99</v>
      </c>
      <c r="C11" s="5" t="s">
        <v>27</v>
      </c>
      <c r="D11" s="15" t="s">
        <v>7</v>
      </c>
      <c r="E11" s="6">
        <v>225000</v>
      </c>
      <c r="F11" s="5" t="s">
        <v>87</v>
      </c>
      <c r="G11" s="5" t="s">
        <v>24</v>
      </c>
      <c r="H11" s="6">
        <v>191250</v>
      </c>
      <c r="I11" s="5"/>
    </row>
    <row r="12" spans="1:9" ht="15">
      <c r="A12" s="1">
        <v>10</v>
      </c>
      <c r="B12" s="22" t="s">
        <v>89</v>
      </c>
      <c r="C12" s="22" t="s">
        <v>9</v>
      </c>
      <c r="D12" s="22" t="s">
        <v>10</v>
      </c>
      <c r="E12" s="23">
        <v>65899.06</v>
      </c>
      <c r="F12" s="22" t="s">
        <v>30</v>
      </c>
      <c r="G12" s="22" t="s">
        <v>24</v>
      </c>
      <c r="H12" s="23">
        <v>56014.21</v>
      </c>
      <c r="I12" s="22" t="s">
        <v>75</v>
      </c>
    </row>
    <row r="13" spans="1:9" ht="15">
      <c r="A13" s="1">
        <v>11</v>
      </c>
      <c r="B13" s="22" t="s">
        <v>90</v>
      </c>
      <c r="C13" s="22" t="s">
        <v>9</v>
      </c>
      <c r="D13" s="22" t="s">
        <v>10</v>
      </c>
      <c r="E13" s="23">
        <v>321956.34</v>
      </c>
      <c r="F13" s="22">
        <v>20</v>
      </c>
      <c r="G13" s="22" t="s">
        <v>24</v>
      </c>
      <c r="H13" s="23">
        <v>273662.89</v>
      </c>
      <c r="I13" s="22" t="s">
        <v>75</v>
      </c>
    </row>
    <row r="14" spans="1:9" ht="15">
      <c r="A14" s="1">
        <v>12</v>
      </c>
      <c r="B14" s="22" t="s">
        <v>91</v>
      </c>
      <c r="C14" s="22" t="s">
        <v>9</v>
      </c>
      <c r="D14" s="22" t="s">
        <v>10</v>
      </c>
      <c r="E14" s="23">
        <v>368390.5</v>
      </c>
      <c r="F14" s="22">
        <v>20</v>
      </c>
      <c r="G14" s="22" t="s">
        <v>24</v>
      </c>
      <c r="H14" s="23">
        <v>313131.93</v>
      </c>
      <c r="I14" s="22" t="s">
        <v>75</v>
      </c>
    </row>
    <row r="15" spans="1:9" ht="15">
      <c r="A15" s="1">
        <v>13</v>
      </c>
      <c r="B15" s="22" t="s">
        <v>92</v>
      </c>
      <c r="C15" s="22" t="s">
        <v>9</v>
      </c>
      <c r="D15" s="22" t="s">
        <v>10</v>
      </c>
      <c r="E15" s="23">
        <v>80136.62</v>
      </c>
      <c r="F15" s="22">
        <v>20</v>
      </c>
      <c r="G15" s="22" t="s">
        <v>24</v>
      </c>
      <c r="H15" s="23">
        <v>68116.13</v>
      </c>
      <c r="I15" s="22" t="s">
        <v>75</v>
      </c>
    </row>
    <row r="16" spans="1:9" ht="15">
      <c r="A16" s="1">
        <v>14</v>
      </c>
      <c r="B16" s="22" t="s">
        <v>93</v>
      </c>
      <c r="C16" s="22" t="s">
        <v>9</v>
      </c>
      <c r="D16" s="22" t="s">
        <v>10</v>
      </c>
      <c r="E16" s="23">
        <v>696872.72</v>
      </c>
      <c r="F16" s="22" t="s">
        <v>30</v>
      </c>
      <c r="G16" s="22" t="s">
        <v>24</v>
      </c>
      <c r="H16" s="36">
        <v>592341.82</v>
      </c>
      <c r="I16" s="22" t="s">
        <v>75</v>
      </c>
    </row>
    <row r="17" spans="1:9" ht="15">
      <c r="A17" s="1">
        <v>15</v>
      </c>
      <c r="B17" s="34" t="s">
        <v>94</v>
      </c>
      <c r="C17" s="22" t="s">
        <v>9</v>
      </c>
      <c r="D17" s="22" t="s">
        <v>10</v>
      </c>
      <c r="E17" s="23">
        <v>294733.35</v>
      </c>
      <c r="F17" s="34" t="s">
        <v>30</v>
      </c>
      <c r="G17" s="22" t="s">
        <v>24</v>
      </c>
      <c r="H17" s="35">
        <v>250532.35</v>
      </c>
      <c r="I17" s="22" t="s">
        <v>75</v>
      </c>
    </row>
    <row r="18" spans="1:9" ht="15">
      <c r="A18" s="1">
        <v>16</v>
      </c>
      <c r="B18" s="22" t="s">
        <v>12</v>
      </c>
      <c r="C18" s="22" t="s">
        <v>11</v>
      </c>
      <c r="D18" s="22" t="s">
        <v>10</v>
      </c>
      <c r="E18" s="23">
        <v>1461271.2</v>
      </c>
      <c r="F18" s="22" t="s">
        <v>21</v>
      </c>
      <c r="G18" s="22" t="s">
        <v>24</v>
      </c>
      <c r="H18" s="36">
        <v>1009821.56</v>
      </c>
      <c r="I18" s="22" t="s">
        <v>70</v>
      </c>
    </row>
    <row r="19" spans="1:9" ht="30">
      <c r="A19" s="1">
        <v>17</v>
      </c>
      <c r="B19" s="22" t="s">
        <v>26</v>
      </c>
      <c r="C19" s="22" t="s">
        <v>11</v>
      </c>
      <c r="D19" s="22" t="s">
        <v>10</v>
      </c>
      <c r="E19" s="23">
        <v>5080138.9</v>
      </c>
      <c r="F19" s="22" t="s">
        <v>21</v>
      </c>
      <c r="G19" s="22" t="s">
        <v>24</v>
      </c>
      <c r="H19" s="23">
        <v>3510665.08</v>
      </c>
      <c r="I19" s="22" t="s">
        <v>70</v>
      </c>
    </row>
    <row r="20" spans="1:9" ht="45">
      <c r="A20" s="1">
        <v>18</v>
      </c>
      <c r="B20" s="5" t="s">
        <v>88</v>
      </c>
      <c r="C20" s="5" t="s">
        <v>11</v>
      </c>
      <c r="D20" s="5" t="s">
        <v>10</v>
      </c>
      <c r="E20" s="6">
        <v>800000</v>
      </c>
      <c r="F20" s="5" t="s">
        <v>71</v>
      </c>
      <c r="G20" s="5" t="s">
        <v>24</v>
      </c>
      <c r="H20" s="31">
        <v>427850.35</v>
      </c>
      <c r="I20" s="5" t="s">
        <v>76</v>
      </c>
    </row>
    <row r="21" spans="1:9" ht="15">
      <c r="A21" s="1">
        <v>19</v>
      </c>
      <c r="B21" s="22" t="s">
        <v>14</v>
      </c>
      <c r="C21" s="22" t="s">
        <v>15</v>
      </c>
      <c r="D21" s="22" t="s">
        <v>10</v>
      </c>
      <c r="E21" s="23">
        <v>3333217.88</v>
      </c>
      <c r="F21" s="22" t="s">
        <v>19</v>
      </c>
      <c r="G21" s="22" t="s">
        <v>24</v>
      </c>
      <c r="H21" s="23">
        <v>2303443.25</v>
      </c>
      <c r="I21" s="22" t="s">
        <v>70</v>
      </c>
    </row>
    <row r="22" spans="1:9" ht="30">
      <c r="A22" s="1">
        <v>20</v>
      </c>
      <c r="B22" s="28" t="s">
        <v>29</v>
      </c>
      <c r="C22" s="28" t="s">
        <v>16</v>
      </c>
      <c r="D22" s="28" t="s">
        <v>28</v>
      </c>
      <c r="E22" s="29">
        <v>3277609.64</v>
      </c>
      <c r="F22" s="28" t="s">
        <v>13</v>
      </c>
      <c r="G22" s="28" t="s">
        <v>24</v>
      </c>
      <c r="H22" s="23">
        <v>1850000</v>
      </c>
      <c r="I22" s="22" t="s">
        <v>67</v>
      </c>
    </row>
    <row r="23" spans="1:9" ht="30">
      <c r="A23" s="1">
        <v>21</v>
      </c>
      <c r="B23" s="5" t="s">
        <v>86</v>
      </c>
      <c r="C23" s="5" t="s">
        <v>20</v>
      </c>
      <c r="D23" s="5" t="s">
        <v>17</v>
      </c>
      <c r="E23" s="6">
        <v>600000</v>
      </c>
      <c r="F23" s="5" t="s">
        <v>87</v>
      </c>
      <c r="G23" s="5" t="s">
        <v>24</v>
      </c>
      <c r="H23" s="6">
        <v>480000</v>
      </c>
      <c r="I23" s="5"/>
    </row>
    <row r="24" spans="1:9" ht="15">
      <c r="A24" s="1">
        <v>22</v>
      </c>
      <c r="B24" s="5" t="s">
        <v>85</v>
      </c>
      <c r="C24" s="5" t="s">
        <v>20</v>
      </c>
      <c r="D24" s="5" t="s">
        <v>17</v>
      </c>
      <c r="E24" s="6">
        <v>300000</v>
      </c>
      <c r="F24" s="5" t="s">
        <v>87</v>
      </c>
      <c r="G24" s="5" t="s">
        <v>24</v>
      </c>
      <c r="H24" s="6">
        <v>240000</v>
      </c>
      <c r="I24" s="5"/>
    </row>
    <row r="25" spans="1:9" ht="15">
      <c r="A25" s="1">
        <v>23</v>
      </c>
      <c r="B25" s="33" t="s">
        <v>84</v>
      </c>
      <c r="C25" s="5" t="s">
        <v>20</v>
      </c>
      <c r="D25" s="5" t="s">
        <v>17</v>
      </c>
      <c r="E25" s="6">
        <v>100000</v>
      </c>
      <c r="F25" s="5">
        <v>20</v>
      </c>
      <c r="G25" s="5" t="s">
        <v>24</v>
      </c>
      <c r="H25" s="6">
        <v>80000</v>
      </c>
      <c r="I25" s="5"/>
    </row>
    <row r="26" spans="1:9" ht="15">
      <c r="A26" s="1">
        <v>24</v>
      </c>
      <c r="B26" s="22" t="s">
        <v>64</v>
      </c>
      <c r="C26" s="22" t="s">
        <v>27</v>
      </c>
      <c r="D26" s="22" t="s">
        <v>17</v>
      </c>
      <c r="E26" s="23">
        <v>3500000</v>
      </c>
      <c r="F26" s="22" t="s">
        <v>66</v>
      </c>
      <c r="G26" s="22" t="s">
        <v>24</v>
      </c>
      <c r="H26" s="23">
        <v>2451510.6</v>
      </c>
      <c r="I26" s="22" t="s">
        <v>75</v>
      </c>
    </row>
    <row r="27" spans="1:9" ht="30">
      <c r="A27" s="1">
        <v>25</v>
      </c>
      <c r="B27" s="22" t="s">
        <v>65</v>
      </c>
      <c r="C27" s="22" t="s">
        <v>11</v>
      </c>
      <c r="D27" s="22" t="s">
        <v>17</v>
      </c>
      <c r="E27" s="23">
        <v>2505443.28</v>
      </c>
      <c r="F27" s="22" t="s">
        <v>30</v>
      </c>
      <c r="G27" s="22" t="s">
        <v>24</v>
      </c>
      <c r="H27" s="23">
        <v>2129626.79</v>
      </c>
      <c r="I27" s="22" t="s">
        <v>75</v>
      </c>
    </row>
    <row r="28" spans="1:9" ht="15">
      <c r="A28" s="1">
        <v>26</v>
      </c>
      <c r="B28" s="22" t="s">
        <v>18</v>
      </c>
      <c r="C28" s="22" t="s">
        <v>6</v>
      </c>
      <c r="D28" s="27" t="s">
        <v>47</v>
      </c>
      <c r="E28" s="23">
        <v>962673.88</v>
      </c>
      <c r="F28" s="22" t="s">
        <v>8</v>
      </c>
      <c r="G28" s="22" t="s">
        <v>24</v>
      </c>
      <c r="H28" s="23">
        <v>818272.79</v>
      </c>
      <c r="I28" s="22" t="s">
        <v>67</v>
      </c>
    </row>
    <row r="29" spans="1:9" ht="15">
      <c r="A29" s="1">
        <v>27</v>
      </c>
      <c r="B29" s="28" t="s">
        <v>83</v>
      </c>
      <c r="C29" s="28" t="s">
        <v>11</v>
      </c>
      <c r="D29" s="28" t="s">
        <v>43</v>
      </c>
      <c r="E29" s="29">
        <v>386900</v>
      </c>
      <c r="F29" s="28" t="s">
        <v>30</v>
      </c>
      <c r="G29" s="28" t="s">
        <v>25</v>
      </c>
      <c r="H29" s="23">
        <v>348210</v>
      </c>
      <c r="I29" s="22" t="s">
        <v>68</v>
      </c>
    </row>
    <row r="30" spans="1:9" ht="15">
      <c r="A30" s="1">
        <v>28</v>
      </c>
      <c r="B30" s="22" t="s">
        <v>82</v>
      </c>
      <c r="C30" s="22" t="s">
        <v>11</v>
      </c>
      <c r="D30" s="22" t="s">
        <v>43</v>
      </c>
      <c r="E30" s="23">
        <v>343862.69</v>
      </c>
      <c r="F30" s="22" t="s">
        <v>30</v>
      </c>
      <c r="G30" s="22" t="s">
        <v>25</v>
      </c>
      <c r="H30" s="23">
        <v>309476.41</v>
      </c>
      <c r="I30" s="22" t="s">
        <v>68</v>
      </c>
    </row>
    <row r="31" spans="1:9" ht="15">
      <c r="A31" s="1">
        <v>29</v>
      </c>
      <c r="B31" s="5" t="s">
        <v>82</v>
      </c>
      <c r="C31" s="5" t="s">
        <v>11</v>
      </c>
      <c r="D31" s="5" t="s">
        <v>43</v>
      </c>
      <c r="E31" s="6">
        <v>433148.43</v>
      </c>
      <c r="F31" s="5">
        <v>20</v>
      </c>
      <c r="G31" s="5" t="s">
        <v>25</v>
      </c>
      <c r="H31" s="6">
        <v>389833.59</v>
      </c>
      <c r="I31" s="5" t="s">
        <v>95</v>
      </c>
    </row>
    <row r="32" spans="1:9" ht="15">
      <c r="A32" s="1">
        <v>30</v>
      </c>
      <c r="B32" s="22" t="s">
        <v>40</v>
      </c>
      <c r="C32" s="22" t="s">
        <v>6</v>
      </c>
      <c r="D32" s="22" t="s">
        <v>44</v>
      </c>
      <c r="E32" s="23">
        <v>1294160.02</v>
      </c>
      <c r="F32" s="22" t="s">
        <v>51</v>
      </c>
      <c r="G32" s="22" t="s">
        <v>25</v>
      </c>
      <c r="H32" s="23">
        <v>1100036.01</v>
      </c>
      <c r="I32" s="22" t="s">
        <v>68</v>
      </c>
    </row>
    <row r="33" spans="1:9" ht="30">
      <c r="A33" s="1">
        <v>31</v>
      </c>
      <c r="B33" s="7" t="s">
        <v>63</v>
      </c>
      <c r="C33" s="7" t="s">
        <v>62</v>
      </c>
      <c r="D33" s="7" t="s">
        <v>49</v>
      </c>
      <c r="E33" s="8">
        <v>118000</v>
      </c>
      <c r="F33" s="7" t="s">
        <v>21</v>
      </c>
      <c r="G33" s="7" t="s">
        <v>25</v>
      </c>
      <c r="H33" s="6">
        <v>49700</v>
      </c>
      <c r="I33" s="5"/>
    </row>
    <row r="34" spans="1:9" ht="15">
      <c r="A34" s="1">
        <v>32</v>
      </c>
      <c r="B34" s="28" t="s">
        <v>61</v>
      </c>
      <c r="C34" s="28" t="s">
        <v>62</v>
      </c>
      <c r="D34" s="28" t="s">
        <v>49</v>
      </c>
      <c r="E34" s="29">
        <v>405601.38</v>
      </c>
      <c r="F34" s="28" t="s">
        <v>21</v>
      </c>
      <c r="G34" s="28" t="s">
        <v>25</v>
      </c>
      <c r="H34" s="23">
        <v>344761.17</v>
      </c>
      <c r="I34" s="22" t="s">
        <v>68</v>
      </c>
    </row>
    <row r="35" spans="1:9" s="34" customFormat="1" ht="25.5" customHeight="1">
      <c r="A35" s="1">
        <v>33</v>
      </c>
      <c r="B35" s="7" t="s">
        <v>58</v>
      </c>
      <c r="C35" s="7" t="s">
        <v>20</v>
      </c>
      <c r="D35" s="7" t="s">
        <v>49</v>
      </c>
      <c r="E35" s="8">
        <v>250000</v>
      </c>
      <c r="F35" s="7" t="s">
        <v>30</v>
      </c>
      <c r="G35" s="7" t="s">
        <v>25</v>
      </c>
      <c r="H35" s="6">
        <v>212500</v>
      </c>
      <c r="I35" s="5" t="s">
        <v>98</v>
      </c>
    </row>
    <row r="36" spans="1:9" ht="25.5" customHeight="1">
      <c r="A36" s="1">
        <v>34</v>
      </c>
      <c r="B36" s="22" t="s">
        <v>54</v>
      </c>
      <c r="C36" s="22" t="s">
        <v>27</v>
      </c>
      <c r="D36" s="22" t="s">
        <v>45</v>
      </c>
      <c r="E36" s="23">
        <v>896538.13</v>
      </c>
      <c r="F36" s="22" t="s">
        <v>30</v>
      </c>
      <c r="G36" s="22" t="s">
        <v>25</v>
      </c>
      <c r="H36" s="23">
        <v>762046.63</v>
      </c>
      <c r="I36" s="22" t="s">
        <v>68</v>
      </c>
    </row>
    <row r="37" spans="1:9" ht="25.5" customHeight="1">
      <c r="A37" s="1">
        <v>35</v>
      </c>
      <c r="B37" s="28" t="s">
        <v>81</v>
      </c>
      <c r="C37" s="28" t="s">
        <v>20</v>
      </c>
      <c r="D37" s="28" t="s">
        <v>49</v>
      </c>
      <c r="E37" s="29">
        <v>606988.75</v>
      </c>
      <c r="F37" s="28" t="s">
        <v>30</v>
      </c>
      <c r="G37" s="28" t="s">
        <v>25</v>
      </c>
      <c r="H37" s="23">
        <v>513408.75</v>
      </c>
      <c r="I37" s="22" t="s">
        <v>68</v>
      </c>
    </row>
    <row r="38" spans="1:9" ht="30">
      <c r="A38" s="1">
        <v>36</v>
      </c>
      <c r="B38" s="28" t="s">
        <v>60</v>
      </c>
      <c r="C38" s="28" t="s">
        <v>11</v>
      </c>
      <c r="D38" s="28" t="s">
        <v>49</v>
      </c>
      <c r="E38" s="29">
        <v>933527.26</v>
      </c>
      <c r="F38" s="28" t="s">
        <v>30</v>
      </c>
      <c r="G38" s="28" t="s">
        <v>25</v>
      </c>
      <c r="H38" s="23">
        <v>793487.26</v>
      </c>
      <c r="I38" s="22" t="s">
        <v>78</v>
      </c>
    </row>
    <row r="39" spans="1:9" ht="15">
      <c r="A39" s="1">
        <v>37</v>
      </c>
      <c r="B39" s="22" t="s">
        <v>57</v>
      </c>
      <c r="C39" s="22" t="s">
        <v>20</v>
      </c>
      <c r="D39" s="22" t="s">
        <v>45</v>
      </c>
      <c r="E39" s="23">
        <v>396953.75</v>
      </c>
      <c r="F39" s="22" t="s">
        <v>30</v>
      </c>
      <c r="G39" s="22" t="s">
        <v>25</v>
      </c>
      <c r="H39" s="23">
        <v>337410.68</v>
      </c>
      <c r="I39" s="22" t="s">
        <v>78</v>
      </c>
    </row>
    <row r="40" spans="1:9" ht="15">
      <c r="A40" s="1">
        <v>38</v>
      </c>
      <c r="B40" s="22" t="s">
        <v>73</v>
      </c>
      <c r="C40" s="22" t="s">
        <v>11</v>
      </c>
      <c r="D40" s="22" t="s">
        <v>45</v>
      </c>
      <c r="E40" s="23">
        <v>999822</v>
      </c>
      <c r="F40" s="22" t="s">
        <v>8</v>
      </c>
      <c r="G40" s="22" t="s">
        <v>25</v>
      </c>
      <c r="H40" s="23">
        <v>849848.7</v>
      </c>
      <c r="I40" s="22" t="s">
        <v>68</v>
      </c>
    </row>
    <row r="41" spans="1:9" ht="15">
      <c r="A41" s="1">
        <v>39</v>
      </c>
      <c r="B41" s="22" t="s">
        <v>23</v>
      </c>
      <c r="C41" s="22" t="s">
        <v>16</v>
      </c>
      <c r="D41" s="22" t="s">
        <v>45</v>
      </c>
      <c r="E41" s="23">
        <v>417075</v>
      </c>
      <c r="F41" s="22" t="s">
        <v>19</v>
      </c>
      <c r="G41" s="22" t="s">
        <v>25</v>
      </c>
      <c r="H41" s="23">
        <v>354513.75</v>
      </c>
      <c r="I41" s="22" t="s">
        <v>68</v>
      </c>
    </row>
    <row r="42" spans="1:9" ht="15">
      <c r="A42" s="1">
        <v>40</v>
      </c>
      <c r="B42" s="22" t="s">
        <v>53</v>
      </c>
      <c r="C42" s="22" t="s">
        <v>27</v>
      </c>
      <c r="D42" s="22" t="s">
        <v>45</v>
      </c>
      <c r="E42" s="23">
        <v>418372.18</v>
      </c>
      <c r="F42" s="22" t="s">
        <v>51</v>
      </c>
      <c r="G42" s="22" t="s">
        <v>25</v>
      </c>
      <c r="H42" s="23">
        <v>355616.35</v>
      </c>
      <c r="I42" s="22" t="s">
        <v>68</v>
      </c>
    </row>
    <row r="43" spans="1:9" ht="15">
      <c r="A43" s="1">
        <v>41</v>
      </c>
      <c r="B43" s="22" t="s">
        <v>79</v>
      </c>
      <c r="C43" s="22" t="s">
        <v>27</v>
      </c>
      <c r="D43" s="22" t="s">
        <v>45</v>
      </c>
      <c r="E43" s="23">
        <v>726317.53</v>
      </c>
      <c r="F43" s="22" t="s">
        <v>30</v>
      </c>
      <c r="G43" s="22" t="s">
        <v>25</v>
      </c>
      <c r="H43" s="23">
        <v>617369.9</v>
      </c>
      <c r="I43" s="22" t="s">
        <v>78</v>
      </c>
    </row>
    <row r="44" spans="1:9" ht="15">
      <c r="A44" s="1">
        <v>42</v>
      </c>
      <c r="B44" s="22" t="s">
        <v>52</v>
      </c>
      <c r="C44" s="22" t="s">
        <v>27</v>
      </c>
      <c r="D44" s="22" t="s">
        <v>42</v>
      </c>
      <c r="E44" s="23">
        <v>903412.38</v>
      </c>
      <c r="F44" s="22" t="s">
        <v>8</v>
      </c>
      <c r="G44" s="22" t="s">
        <v>25</v>
      </c>
      <c r="H44" s="23">
        <v>767898.48</v>
      </c>
      <c r="I44" s="22" t="s">
        <v>68</v>
      </c>
    </row>
    <row r="45" spans="1:9" ht="30.75" customHeight="1">
      <c r="A45" s="1">
        <v>43</v>
      </c>
      <c r="B45" s="22" t="s">
        <v>33</v>
      </c>
      <c r="C45" s="22" t="s">
        <v>27</v>
      </c>
      <c r="D45" s="22" t="s">
        <v>42</v>
      </c>
      <c r="E45" s="23">
        <v>1614665</v>
      </c>
      <c r="F45" s="22" t="s">
        <v>30</v>
      </c>
      <c r="G45" s="22" t="s">
        <v>25</v>
      </c>
      <c r="H45" s="23">
        <v>1372465.2</v>
      </c>
      <c r="I45" s="22" t="s">
        <v>78</v>
      </c>
    </row>
    <row r="46" spans="1:9" ht="15">
      <c r="A46" s="1">
        <v>44</v>
      </c>
      <c r="B46" s="22" t="s">
        <v>59</v>
      </c>
      <c r="C46" s="22" t="s">
        <v>11</v>
      </c>
      <c r="D46" s="22" t="s">
        <v>42</v>
      </c>
      <c r="E46" s="23">
        <v>400333.06</v>
      </c>
      <c r="F46" s="22" t="s">
        <v>8</v>
      </c>
      <c r="G46" s="22" t="s">
        <v>25</v>
      </c>
      <c r="H46" s="23">
        <v>340278.61</v>
      </c>
      <c r="I46" s="22" t="s">
        <v>67</v>
      </c>
    </row>
    <row r="47" spans="1:9" ht="15">
      <c r="A47" s="1">
        <v>45</v>
      </c>
      <c r="B47" s="22" t="s">
        <v>59</v>
      </c>
      <c r="C47" s="22" t="s">
        <v>11</v>
      </c>
      <c r="D47" s="22" t="s">
        <v>42</v>
      </c>
      <c r="E47" s="23">
        <v>424330.46</v>
      </c>
      <c r="F47" s="22" t="s">
        <v>30</v>
      </c>
      <c r="G47" s="22" t="s">
        <v>25</v>
      </c>
      <c r="H47" s="23">
        <v>360680.89</v>
      </c>
      <c r="I47" s="22" t="s">
        <v>78</v>
      </c>
    </row>
    <row r="48" spans="1:9" ht="15">
      <c r="A48" s="1">
        <v>46</v>
      </c>
      <c r="B48" s="22" t="s">
        <v>97</v>
      </c>
      <c r="C48" s="22" t="s">
        <v>16</v>
      </c>
      <c r="D48" s="22" t="s">
        <v>42</v>
      </c>
      <c r="E48" s="23">
        <v>273873.88</v>
      </c>
      <c r="F48" s="22" t="s">
        <v>41</v>
      </c>
      <c r="G48" s="22" t="s">
        <v>25</v>
      </c>
      <c r="H48" s="23">
        <v>232792.79</v>
      </c>
      <c r="I48" s="22" t="s">
        <v>78</v>
      </c>
    </row>
    <row r="49" spans="1:9" ht="30">
      <c r="A49" s="1">
        <v>47</v>
      </c>
      <c r="B49" s="7" t="s">
        <v>55</v>
      </c>
      <c r="C49" s="7" t="s">
        <v>20</v>
      </c>
      <c r="D49" s="7" t="s">
        <v>42</v>
      </c>
      <c r="E49" s="8">
        <v>90000</v>
      </c>
      <c r="F49" s="7" t="s">
        <v>8</v>
      </c>
      <c r="G49" s="7" t="s">
        <v>25</v>
      </c>
      <c r="H49" s="8">
        <v>76500</v>
      </c>
      <c r="I49" s="5" t="s">
        <v>96</v>
      </c>
    </row>
    <row r="50" spans="1:9" ht="15">
      <c r="A50" s="1">
        <v>48</v>
      </c>
      <c r="B50" s="22" t="s">
        <v>39</v>
      </c>
      <c r="C50" s="22" t="s">
        <v>16</v>
      </c>
      <c r="D50" s="22" t="s">
        <v>42</v>
      </c>
      <c r="E50" s="23">
        <v>548441.19</v>
      </c>
      <c r="F50" s="22" t="s">
        <v>8</v>
      </c>
      <c r="G50" s="22" t="s">
        <v>25</v>
      </c>
      <c r="H50" s="23">
        <v>466175</v>
      </c>
      <c r="I50" s="22" t="s">
        <v>68</v>
      </c>
    </row>
    <row r="51" spans="1:9" ht="15">
      <c r="A51" s="1">
        <v>49</v>
      </c>
      <c r="B51" s="22" t="s">
        <v>34</v>
      </c>
      <c r="C51" s="22" t="s">
        <v>27</v>
      </c>
      <c r="D51" s="22" t="s">
        <v>46</v>
      </c>
      <c r="E51" s="23">
        <v>2074579.3</v>
      </c>
      <c r="F51" s="22" t="s">
        <v>22</v>
      </c>
      <c r="G51" s="22" t="s">
        <v>25</v>
      </c>
      <c r="H51" s="23">
        <v>1763389.3</v>
      </c>
      <c r="I51" s="22" t="s">
        <v>67</v>
      </c>
    </row>
    <row r="52" spans="1:9" s="10" customFormat="1" ht="15.75">
      <c r="A52" s="16"/>
      <c r="B52" s="16"/>
      <c r="C52" s="16"/>
      <c r="D52" s="9"/>
      <c r="E52" s="3">
        <f>SUM(E3:E51)</f>
        <v>46188599.33000001</v>
      </c>
      <c r="F52" s="4"/>
      <c r="G52" s="4"/>
      <c r="H52" s="3">
        <f>SUM(H3:H51)</f>
        <v>34207409.73</v>
      </c>
      <c r="I52" s="16"/>
    </row>
    <row r="53" spans="1:10" ht="15">
      <c r="A53" s="17"/>
      <c r="B53" s="19"/>
      <c r="C53" s="17"/>
      <c r="D53" s="5" t="s">
        <v>7</v>
      </c>
      <c r="E53" s="6">
        <f>E7+E6+E5+E4+E3+E9+E8+E11+E10</f>
        <v>7483353.569999999</v>
      </c>
      <c r="F53" s="6"/>
      <c r="G53" s="6"/>
      <c r="H53" s="6">
        <f>H7+H6+H5+H4+H3+H9+H8+H11+H10</f>
        <v>4634020.51</v>
      </c>
      <c r="I53" s="17"/>
      <c r="J53" s="12"/>
    </row>
    <row r="54" spans="1:10" ht="15">
      <c r="A54" s="17"/>
      <c r="B54" s="20"/>
      <c r="C54" s="17"/>
      <c r="D54" s="5" t="s">
        <v>10</v>
      </c>
      <c r="E54" s="6">
        <f>E21+E19+E18+E12+E20+E13+E17+E14+E15+E16</f>
        <v>12502616.57</v>
      </c>
      <c r="F54" s="6"/>
      <c r="G54" s="6"/>
      <c r="H54" s="6">
        <f>H21+H19+H18+H12+H20+H13+H17+H14+H15+H16</f>
        <v>8805579.569999998</v>
      </c>
      <c r="I54" s="17"/>
      <c r="J54" s="12"/>
    </row>
    <row r="55" spans="1:10" ht="15">
      <c r="A55" s="17"/>
      <c r="B55" s="17"/>
      <c r="C55" s="17"/>
      <c r="D55" s="5" t="s">
        <v>28</v>
      </c>
      <c r="E55" s="6">
        <f>E22</f>
        <v>3277609.64</v>
      </c>
      <c r="F55" s="6"/>
      <c r="G55" s="6"/>
      <c r="H55" s="6">
        <f>H22</f>
        <v>1850000</v>
      </c>
      <c r="I55" s="17"/>
      <c r="J55" s="12"/>
    </row>
    <row r="56" spans="1:10" ht="15">
      <c r="A56" s="17"/>
      <c r="B56" s="19"/>
      <c r="C56" s="17"/>
      <c r="D56" s="5" t="s">
        <v>17</v>
      </c>
      <c r="E56" s="6">
        <f>E23+E26+E27+E24+E25</f>
        <v>7005443.279999999</v>
      </c>
      <c r="F56" s="6"/>
      <c r="G56" s="6"/>
      <c r="H56" s="6">
        <f>H23+H26+H27+H24+H25</f>
        <v>5381137.390000001</v>
      </c>
      <c r="I56" s="17"/>
      <c r="J56" s="12"/>
    </row>
    <row r="57" spans="1:10" ht="15">
      <c r="A57" s="17"/>
      <c r="B57" s="20"/>
      <c r="C57" s="17"/>
      <c r="D57" s="5" t="s">
        <v>47</v>
      </c>
      <c r="E57" s="6">
        <f>E28</f>
        <v>962673.88</v>
      </c>
      <c r="F57" s="6"/>
      <c r="G57" s="6"/>
      <c r="H57" s="6">
        <f>H28</f>
        <v>818272.79</v>
      </c>
      <c r="I57" s="17"/>
      <c r="J57" s="12"/>
    </row>
    <row r="58" spans="1:10" s="11" customFormat="1" ht="15.75">
      <c r="A58" s="18"/>
      <c r="B58" s="18"/>
      <c r="C58" s="18"/>
      <c r="D58" s="4"/>
      <c r="E58" s="3">
        <f>SUBTOTAL(9,E53:E57)</f>
        <v>31231696.94</v>
      </c>
      <c r="F58" s="3"/>
      <c r="G58" s="3"/>
      <c r="H58" s="3">
        <f>SUBTOTAL(9,H53:H57)</f>
        <v>21489010.259999998</v>
      </c>
      <c r="I58" s="30"/>
      <c r="J58" s="14"/>
    </row>
    <row r="59" spans="1:10" ht="15">
      <c r="A59" s="17"/>
      <c r="B59" s="17"/>
      <c r="C59" s="17"/>
      <c r="D59" s="5" t="s">
        <v>42</v>
      </c>
      <c r="E59" s="6">
        <f>E44+E45+E46+E47+E48+E49+E50</f>
        <v>4255055.97</v>
      </c>
      <c r="F59" s="6"/>
      <c r="G59" s="6"/>
      <c r="H59" s="6">
        <f>H44+H45+H46+H47+H48+H49+H50</f>
        <v>3616790.9699999997</v>
      </c>
      <c r="I59" s="17"/>
      <c r="J59" s="12"/>
    </row>
    <row r="60" spans="1:10" ht="15">
      <c r="A60" s="17"/>
      <c r="B60" s="17"/>
      <c r="C60" s="17"/>
      <c r="D60" s="5" t="s">
        <v>48</v>
      </c>
      <c r="E60" s="6">
        <f>E32</f>
        <v>1294160.02</v>
      </c>
      <c r="F60" s="6"/>
      <c r="G60" s="6"/>
      <c r="H60" s="6">
        <f>H32</f>
        <v>1100036.01</v>
      </c>
      <c r="I60" s="17"/>
      <c r="J60" s="12"/>
    </row>
    <row r="61" spans="1:10" ht="15">
      <c r="A61" s="17"/>
      <c r="B61" s="17"/>
      <c r="C61" s="17"/>
      <c r="D61" s="5" t="s">
        <v>49</v>
      </c>
      <c r="E61" s="6">
        <f>E33+E34+E35+E36+E37+E38+E39+E40+E41+E42+E43</f>
        <v>6169195.9799999995</v>
      </c>
      <c r="F61" s="6"/>
      <c r="G61" s="6"/>
      <c r="H61" s="6">
        <f>H33+H34+H35+H36+H37+H38+H39+H40+H41+H42+H43</f>
        <v>5190663.1899999995</v>
      </c>
      <c r="I61" s="17"/>
      <c r="J61" s="12"/>
    </row>
    <row r="62" spans="1:10" ht="15">
      <c r="A62" s="17"/>
      <c r="B62" s="17"/>
      <c r="C62" s="17"/>
      <c r="D62" s="5" t="s">
        <v>46</v>
      </c>
      <c r="E62" s="6">
        <f>E51</f>
        <v>2074579.3</v>
      </c>
      <c r="F62" s="6"/>
      <c r="G62" s="6"/>
      <c r="H62" s="6">
        <f>H51</f>
        <v>1763389.3</v>
      </c>
      <c r="I62" s="17"/>
      <c r="J62" s="12"/>
    </row>
    <row r="63" spans="1:10" ht="15">
      <c r="A63" s="17"/>
      <c r="B63" s="17"/>
      <c r="C63" s="17"/>
      <c r="D63" s="5" t="s">
        <v>43</v>
      </c>
      <c r="E63" s="6">
        <f>E30+E29+E31</f>
        <v>1163911.1199999999</v>
      </c>
      <c r="F63" s="6"/>
      <c r="G63" s="6"/>
      <c r="H63" s="6">
        <f>H30+H29+H31</f>
        <v>1047520</v>
      </c>
      <c r="I63" s="17"/>
      <c r="J63" s="12"/>
    </row>
    <row r="64" spans="1:10" s="11" customFormat="1" ht="15.75">
      <c r="A64" s="18"/>
      <c r="B64" s="18"/>
      <c r="C64" s="18"/>
      <c r="D64" s="4"/>
      <c r="E64" s="3">
        <f>SUBTOTAL(9,E59:E63)</f>
        <v>14956902.389999999</v>
      </c>
      <c r="F64" s="3"/>
      <c r="G64" s="3"/>
      <c r="H64" s="3">
        <f>SUBTOTAL(9,H59:H63)</f>
        <v>12718399.469999999</v>
      </c>
      <c r="I64" s="18"/>
      <c r="J64" s="14"/>
    </row>
    <row r="65" spans="1:9" ht="17.25" customHeight="1">
      <c r="A65" s="19"/>
      <c r="B65" s="17"/>
      <c r="C65" s="17"/>
      <c r="H65" s="12"/>
      <c r="I65" s="17"/>
    </row>
  </sheetData>
  <autoFilter ref="A2:H63"/>
  <mergeCells count="1">
    <mergeCell ref="A1:IV1"/>
  </mergeCells>
  <printOptions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71" r:id="rId1"/>
  <rowBreaks count="1" manualBreakCount="1">
    <brk id="32" max="8" man="1"/>
  </rowBreaks>
  <colBreaks count="1" manualBreakCount="1">
    <brk id="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J45"/>
  <sheetViews>
    <sheetView workbookViewId="0" topLeftCell="A1">
      <selection activeCell="F22" sqref="F12:F22"/>
    </sheetView>
  </sheetViews>
  <sheetFormatPr defaultColWidth="9.140625" defaultRowHeight="12.75"/>
  <cols>
    <col min="2" max="2" width="12.7109375" style="0" bestFit="1" customWidth="1"/>
    <col min="4" max="4" width="12.7109375" style="0" bestFit="1" customWidth="1"/>
    <col min="6" max="6" width="21.421875" style="0" customWidth="1"/>
    <col min="8" max="8" width="11.00390625" style="0" bestFit="1" customWidth="1"/>
    <col min="12" max="12" width="12.00390625" style="0" bestFit="1" customWidth="1"/>
  </cols>
  <sheetData>
    <row r="3" ht="12.75">
      <c r="F3" s="13"/>
    </row>
    <row r="4" spans="2:6" ht="12.75">
      <c r="B4" s="13"/>
      <c r="C4" s="13"/>
      <c r="D4" s="13"/>
      <c r="F4" s="13"/>
    </row>
    <row r="5" spans="2:6" ht="12.75">
      <c r="B5" s="13"/>
      <c r="C5" s="13"/>
      <c r="D5" s="13"/>
      <c r="F5" s="13"/>
    </row>
    <row r="6" spans="2:6" ht="12.75">
      <c r="B6" s="13"/>
      <c r="C6" s="13"/>
      <c r="D6" s="13"/>
      <c r="F6" s="13"/>
    </row>
    <row r="7" spans="2:6" ht="12.75">
      <c r="B7" s="13"/>
      <c r="C7" s="13"/>
      <c r="D7" s="13"/>
      <c r="F7" s="13"/>
    </row>
    <row r="8" spans="2:6" ht="12.75">
      <c r="B8" s="13"/>
      <c r="C8" s="13"/>
      <c r="D8" s="13"/>
      <c r="F8" s="13"/>
    </row>
    <row r="9" spans="2:6" ht="12.75">
      <c r="B9" s="13"/>
      <c r="C9" s="13"/>
      <c r="D9" s="13"/>
      <c r="F9" s="13"/>
    </row>
    <row r="10" spans="2:6" ht="12.75">
      <c r="B10" s="13"/>
      <c r="C10" s="13"/>
      <c r="D10" s="13"/>
      <c r="F10" s="13"/>
    </row>
    <row r="11" spans="2:6" ht="12.75">
      <c r="B11" s="13"/>
      <c r="C11" s="13"/>
      <c r="D11" s="13"/>
      <c r="F11" s="13"/>
    </row>
    <row r="12" spans="2:6" ht="12.75">
      <c r="B12" s="13"/>
      <c r="C12" s="13"/>
      <c r="D12" s="13"/>
      <c r="F12" s="13"/>
    </row>
    <row r="13" spans="2:6" ht="12.75">
      <c r="B13" s="13"/>
      <c r="C13" s="13"/>
      <c r="D13" s="13"/>
      <c r="F13" s="13"/>
    </row>
    <row r="14" spans="2:10" ht="12.75">
      <c r="B14" s="13"/>
      <c r="C14" s="13"/>
      <c r="D14" s="13"/>
      <c r="F14" s="13"/>
      <c r="J14" s="13"/>
    </row>
    <row r="15" spans="2:10" ht="12.75">
      <c r="B15" s="13"/>
      <c r="C15" s="13"/>
      <c r="D15" s="13"/>
      <c r="F15" s="13"/>
      <c r="J15" s="13"/>
    </row>
    <row r="16" spans="2:10" ht="12.75">
      <c r="B16" s="13"/>
      <c r="C16" s="13"/>
      <c r="D16" s="13"/>
      <c r="F16" s="13"/>
      <c r="J16" s="13"/>
    </row>
    <row r="17" spans="2:10" ht="12.75">
      <c r="B17" s="13"/>
      <c r="C17" s="13"/>
      <c r="D17" s="13"/>
      <c r="F17" s="32"/>
      <c r="J17" s="13"/>
    </row>
    <row r="18" spans="2:10" ht="12.75">
      <c r="B18" s="13"/>
      <c r="C18" s="13"/>
      <c r="D18" s="13"/>
      <c r="F18" s="13"/>
      <c r="J18" s="13"/>
    </row>
    <row r="19" spans="2:10" ht="12.75">
      <c r="B19" s="13"/>
      <c r="C19" s="13"/>
      <c r="D19" s="13"/>
      <c r="F19" s="13"/>
      <c r="J19" s="13"/>
    </row>
    <row r="20" spans="2:10" ht="12.75">
      <c r="B20" s="13"/>
      <c r="C20" s="13"/>
      <c r="D20" s="13"/>
      <c r="F20" s="13"/>
      <c r="J20" s="13"/>
    </row>
    <row r="21" spans="2:10" ht="12.75">
      <c r="B21" s="13"/>
      <c r="C21" s="13"/>
      <c r="D21" s="13"/>
      <c r="F21" s="13"/>
      <c r="J21" s="13"/>
    </row>
    <row r="22" spans="2:10" ht="12.75">
      <c r="B22" s="13"/>
      <c r="C22" s="13"/>
      <c r="D22" s="13"/>
      <c r="F22" s="13"/>
      <c r="J22" s="13"/>
    </row>
    <row r="23" spans="2:10" ht="12.75">
      <c r="B23" s="13"/>
      <c r="C23" s="13"/>
      <c r="D23" s="13"/>
      <c r="F23" s="13"/>
      <c r="J23" s="13"/>
    </row>
    <row r="24" spans="6:10" ht="12.75">
      <c r="F24" s="13"/>
      <c r="J24" s="13"/>
    </row>
    <row r="25" spans="2:10" ht="12.75">
      <c r="B25" s="13"/>
      <c r="F25" s="13"/>
      <c r="J25" s="13"/>
    </row>
    <row r="26" ht="12.75">
      <c r="F26" s="13"/>
    </row>
    <row r="27" ht="12.75">
      <c r="F27" s="13"/>
    </row>
    <row r="28" ht="12.75">
      <c r="F28" s="13"/>
    </row>
    <row r="29" ht="12.75">
      <c r="F29" s="13"/>
    </row>
    <row r="30" ht="12.75">
      <c r="F30" s="13"/>
    </row>
    <row r="31" ht="12.75">
      <c r="F31" s="13"/>
    </row>
    <row r="32" ht="12.75">
      <c r="F32" s="13"/>
    </row>
    <row r="33" ht="12.75">
      <c r="F33" s="13"/>
    </row>
    <row r="34" ht="12.75">
      <c r="F34" s="13"/>
    </row>
    <row r="35" ht="12.75">
      <c r="F35" s="13"/>
    </row>
    <row r="36" ht="12.75">
      <c r="F36" s="13"/>
    </row>
    <row r="37" ht="12.75">
      <c r="F37" s="13"/>
    </row>
    <row r="38" ht="12.75">
      <c r="F38" s="13"/>
    </row>
    <row r="39" ht="12.75">
      <c r="F39" s="13"/>
    </row>
    <row r="40" ht="12.75">
      <c r="F40" s="13"/>
    </row>
    <row r="41" ht="12.75">
      <c r="F41" s="13"/>
    </row>
    <row r="42" ht="12.75">
      <c r="F42" s="13"/>
    </row>
    <row r="43" ht="12.75">
      <c r="F43" s="13"/>
    </row>
    <row r="44" ht="12.75">
      <c r="F44" s="13"/>
    </row>
    <row r="45" ht="12.75">
      <c r="F45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JSTT</dc:creator>
  <cp:keywords/>
  <dc:description/>
  <cp:lastModifiedBy>SP</cp:lastModifiedBy>
  <cp:lastPrinted>2020-07-21T08:52:04Z</cp:lastPrinted>
  <dcterms:created xsi:type="dcterms:W3CDTF">2016-01-04T09:52:55Z</dcterms:created>
  <dcterms:modified xsi:type="dcterms:W3CDTF">2020-07-21T12:17:33Z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